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INANCIJSKI PLAN - I. IZMJENA" sheetId="1" r:id="rId1"/>
  </sheets>
  <definedNames/>
  <calcPr fullCalcOnLoad="1"/>
</workbook>
</file>

<file path=xl/sharedStrings.xml><?xml version="1.0" encoding="utf-8"?>
<sst xmlns="http://schemas.openxmlformats.org/spreadsheetml/2006/main" count="193" uniqueCount="151">
  <si>
    <t>KONTO</t>
  </si>
  <si>
    <t>NAZIV</t>
  </si>
  <si>
    <t>PRIHODI</t>
  </si>
  <si>
    <t>Državni pr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</si>
  <si>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</si>
  <si>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</si>
  <si>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</si>
  <si>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</si>
  <si>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</si>
  <si>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</si>
  <si>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</si>
  <si>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</si>
  <si>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</si>
  <si>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</si>
  <si>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</si>
  <si>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</si>
  <si>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</si>
  <si>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</si>
  <si>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</si>
  <si>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</si>
  <si>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</si>
  <si>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</si>
  <si>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</si>
  <si>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 POSLOVANJA</t>
  </si>
  <si>
    <t>Rashodi za zaposlene</t>
  </si>
  <si>
    <t>Dopr.zadravstveni 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</si>
  <si>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</si>
  <si>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</si>
  <si>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</si>
  <si>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</si>
  <si>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</si>
  <si>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</si>
  <si>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</si>
  <si>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</si>
  <si>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</si>
  <si>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</si>
  <si>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</si>
  <si>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</si>
  <si>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</si>
  <si>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</si>
  <si>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</si>
  <si>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</si>
  <si>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</si>
  <si>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</si>
  <si>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</si>
  <si>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</si>
  <si>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</si>
  <si>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</si>
  <si>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</si>
  <si>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</si>
  <si>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</si>
  <si>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</si>
  <si>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</si>
  <si>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</si>
  <si>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</si>
  <si>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</si>
  <si>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</si>
  <si>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</si>
  <si>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</si>
  <si>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</si>
  <si>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</t>
  </si>
  <si>
    <t>POS.NAMJ.</t>
  </si>
  <si>
    <t>VLA.PRIH</t>
  </si>
  <si>
    <t>UKUPNO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</si>
  <si>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</si>
  <si>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</si>
  <si>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</si>
  <si>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</si>
  <si>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</si>
  <si>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</si>
  <si>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</si>
  <si>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</si>
  <si>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</si>
  <si>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</si>
  <si>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</si>
  <si>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Ost.nespomen.financijs.rash</t>
  </si>
  <si>
    <t>PRIH.OD PROD.NEF.IMOV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</si>
  <si>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</si>
  <si>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</si>
  <si>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</si>
  <si>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</si>
  <si>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</si>
  <si>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Oprema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</si>
  <si>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</si>
  <si>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</si>
  <si>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</si>
  <si>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</si>
  <si>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</si>
  <si>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</si>
  <si>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PRIHODI</t>
  </si>
  <si>
    <t>Prih.od prodaje dug.imo.</t>
  </si>
  <si>
    <t>Primici od zaduživanja</t>
  </si>
  <si>
    <t>Kapi.pom od in.i tijela EU</t>
  </si>
  <si>
    <t>Tek.pom.od in.i tijela EU</t>
  </si>
  <si>
    <t>PLAN</t>
  </si>
  <si>
    <t>Suf.cij.usl.</t>
  </si>
  <si>
    <t>DONACIJE</t>
  </si>
  <si>
    <t>Pom.-JLS</t>
  </si>
  <si>
    <t>KZŽ-IZV.</t>
  </si>
  <si>
    <t>RASHODI - SVEUKUPNI PO SVIM IZVORIMA FINANCIRANJA</t>
  </si>
  <si>
    <t>SVEUKUPNO RASHODI</t>
  </si>
  <si>
    <t>iznajmljivanje</t>
  </si>
  <si>
    <t>donacije pr.i fiz.osoba</t>
  </si>
  <si>
    <t xml:space="preserve">RASHODI </t>
  </si>
  <si>
    <t>Tek.pom.PK iz nenadl.pror.</t>
  </si>
  <si>
    <t>Tek.pom PK iz držav.pror</t>
  </si>
  <si>
    <t>Prekovremeni</t>
  </si>
  <si>
    <t>Posebni uvjeti</t>
  </si>
  <si>
    <t>Jubikarne nagrade</t>
  </si>
  <si>
    <t>Otpremnine i pomoći</t>
  </si>
  <si>
    <t>Regres/Božićnica/Dar djeci</t>
  </si>
  <si>
    <t>Novčana nakn.nezap.invalida</t>
  </si>
  <si>
    <t>Ostali financijski rashodi</t>
  </si>
  <si>
    <t>Naknade građanima</t>
  </si>
  <si>
    <t>Ostale naknade iz pr.u naravi</t>
  </si>
  <si>
    <t>Državni pr 5.2.1</t>
  </si>
  <si>
    <t>KZŽ.-DEC 1.3</t>
  </si>
  <si>
    <t>Pom.-JLS 5.4.1</t>
  </si>
  <si>
    <t>Suf.cij.usl.4.3.1</t>
  </si>
  <si>
    <t>iznajmljivanje 3.1.1</t>
  </si>
  <si>
    <t>donacije pr.i fiz.osoba 2.1.1</t>
  </si>
  <si>
    <t>VIŠAK IZ 2020. GODINE</t>
  </si>
  <si>
    <t>SREDNJA ŠKOLA ZLATAR</t>
  </si>
  <si>
    <t>I.IZMJENA</t>
  </si>
  <si>
    <t>I. IZMJENA</t>
  </si>
  <si>
    <t>I. IZMJ.</t>
  </si>
  <si>
    <t>I .IZMJ.</t>
  </si>
  <si>
    <t>FINANCIJSKI PLANA ZA 2021.GODINU</t>
  </si>
  <si>
    <t>KZŽ-IZV.1.1</t>
  </si>
  <si>
    <t>Ostali prihodi-EU Baltazar i pun</t>
  </si>
  <si>
    <t>Kap.pom.-g.p.G Zlatar</t>
  </si>
  <si>
    <t>Tek.pom-o. pr.-PUN</t>
  </si>
  <si>
    <t>Tek.pom.-g.p.-PUN</t>
  </si>
  <si>
    <t>Prih.od zak. Izn.imo.(šk.pro.)</t>
  </si>
  <si>
    <t>TEK.POMOĆI - PK-EU</t>
  </si>
  <si>
    <t>EU projekti-5.7.1</t>
  </si>
  <si>
    <t>TEK.POM.PK-EU</t>
  </si>
  <si>
    <t>EU projekti- 5.7.1</t>
  </si>
  <si>
    <t>Ostale nagrade</t>
  </si>
  <si>
    <t>Računala i računalna oprema</t>
  </si>
  <si>
    <t>Plaće po sud.pres.bruto</t>
  </si>
  <si>
    <t xml:space="preserve">Plaće (bruto) </t>
  </si>
  <si>
    <t>Dopr. zbog nez. invalida</t>
  </si>
  <si>
    <t>KLASA:</t>
  </si>
  <si>
    <t>URBROJ:</t>
  </si>
  <si>
    <t>PREDSJEDNIK ŠKOLSKOG ODBORA:</t>
  </si>
  <si>
    <t xml:space="preserve">              Davorka Pelko, prof.</t>
  </si>
  <si>
    <t>Tek.pom.temeljem prij. EU</t>
  </si>
  <si>
    <t>Zlatar, 05.07.2021.</t>
  </si>
  <si>
    <t>400-01/21-01/2</t>
  </si>
  <si>
    <t>2211/01-380/1-9-04-21-12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</si>
</sst>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HRK&quot;;\-#,##0\ &quot;HRK&quot;"/>
    <numFmt numFmtId="167" formatCode="#,##0\ &quot;HRK&quot;;[Red]\-#,##0\ &quot;HRK&quot;"/>
    <numFmt numFmtId="168" formatCode="#,##0.00\ &quot;HRK&quot;;\-#,##0.00\ &quot;HRK&quot;"/>
    <numFmt numFmtId="169" formatCode="#,##0.00\ &quot;HRK&quot;;[Red]\-#,##0.00\ &quot;HRK&quot;"/>
    <numFmt numFmtId="170" formatCode="_-* #,##0\ &quot;HRK&quot;_-;\-* #,##0\ &quot;HRK&quot;_-;_-* &quot;-&quot;\ &quot;HRK&quot;_-;_-@_-"/>
    <numFmt numFmtId="171" formatCode="_-* #,##0\ _H_R_K_-;\-* #,##0\ _H_R_K_-;_-* &quot;-&quot;\ _H_R_K_-;_-@_-"/>
    <numFmt numFmtId="172" formatCode="_-* #,##0.00\ &quot;HRK&quot;_-;\-* #,##0.00\ &quot;HRK&quot;_-;_-* &quot;-&quot;??\ &quot;HRK&quot;_-;_-@_-"/>
    <numFmt numFmtId="173" formatCode="_-* #,##0.00\ _H_R_K_-;\-* #,##0.00\ _H_R_K_-;_-* &quot;-&quot;??\ _H_R_K_-;_-@_-"/>
    <numFmt numFmtId="174" formatCode="#,##0.0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2C6E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3" fontId="3" fillId="35" borderId="10" xfId="0" applyNumberFormat="1" applyFont="1" applyFill="1" applyBorder="1" applyAlignment="1">
      <alignment/>
    </xf>
    <xf numFmtId="3" fontId="43" fillId="11" borderId="10" xfId="0" applyNumberFormat="1" applyFont="1" applyFill="1" applyBorder="1" applyAlignment="1">
      <alignment/>
    </xf>
    <xf numFmtId="0" fontId="2" fillId="11" borderId="0" xfId="0" applyFont="1" applyFill="1" applyAlignment="1">
      <alignment/>
    </xf>
    <xf numFmtId="0" fontId="5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/>
    </xf>
    <xf numFmtId="3" fontId="3" fillId="11" borderId="10" xfId="0" applyNumberFormat="1" applyFont="1" applyFill="1" applyBorder="1" applyAlignment="1">
      <alignment/>
    </xf>
    <xf numFmtId="3" fontId="2" fillId="11" borderId="10" xfId="0" applyNumberFormat="1" applyFont="1" applyFill="1" applyBorder="1" applyAlignment="1">
      <alignment/>
    </xf>
    <xf numFmtId="3" fontId="3" fillId="11" borderId="10" xfId="0" applyNumberFormat="1" applyFont="1" applyFill="1" applyBorder="1" applyAlignment="1">
      <alignment/>
    </xf>
    <xf numFmtId="3" fontId="2" fillId="11" borderId="10" xfId="0" applyNumberFormat="1" applyFont="1" applyFill="1" applyBorder="1" applyAlignment="1">
      <alignment/>
    </xf>
    <xf numFmtId="0" fontId="0" fillId="11" borderId="0" xfId="0" applyFill="1" applyAlignment="1">
      <alignment/>
    </xf>
    <xf numFmtId="0" fontId="3" fillId="11" borderId="0" xfId="0" applyFont="1" applyFill="1" applyAlignment="1">
      <alignment/>
    </xf>
    <xf numFmtId="0" fontId="1" fillId="11" borderId="0" xfId="0" applyFont="1" applyFill="1" applyAlignment="1">
      <alignment/>
    </xf>
    <xf numFmtId="3" fontId="3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left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0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8"/>
  <sheetViews>
    <sheetView tabSelected="1" zoomScalePageLayoutView="0" workbookViewId="0" topLeftCell="A67">
      <selection activeCell="Y121" sqref="Y121"/>
    </sheetView>
  </sheetViews>
  <sheetFormatPr defaultColWidth="8.8515625" defaultRowHeight="12.75"/>
  <cols>
    <col min="1" max="1" width="4.7109375" style="0" customWidth="1"/>
    <col min="2" max="2" width="18.00390625" style="0" customWidth="1"/>
    <col min="3" max="3" width="7.00390625" style="22" customWidth="1"/>
    <col min="4" max="4" width="7.00390625" style="50" customWidth="1"/>
    <col min="5" max="5" width="7.7109375" style="22" customWidth="1"/>
    <col min="6" max="6" width="6.140625" style="52" customWidth="1"/>
    <col min="7" max="7" width="6.28125" style="22" customWidth="1"/>
    <col min="8" max="8" width="6.140625" style="50" customWidth="1"/>
    <col min="9" max="9" width="6.140625" style="22" customWidth="1"/>
    <col min="10" max="10" width="6.00390625" style="52" customWidth="1"/>
    <col min="11" max="11" width="6.7109375" style="22" customWidth="1"/>
    <col min="12" max="12" width="6.421875" style="50" customWidth="1"/>
    <col min="13" max="13" width="6.7109375" style="22" customWidth="1"/>
    <col min="14" max="14" width="7.28125" style="50" customWidth="1"/>
    <col min="15" max="15" width="7.28125" style="22" customWidth="1"/>
    <col min="16" max="16" width="7.28125" style="50" customWidth="1"/>
    <col min="17" max="17" width="7.28125" style="22" customWidth="1"/>
    <col min="18" max="18" width="7.28125" style="50" customWidth="1"/>
    <col min="19" max="19" width="11.421875" style="22" customWidth="1"/>
    <col min="20" max="20" width="8.00390625" style="28" bestFit="1" customWidth="1"/>
  </cols>
  <sheetData>
    <row r="1" spans="1:20" ht="12.75">
      <c r="A1" s="59" t="s">
        <v>127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3.5" thickBot="1">
      <c r="A2" s="2"/>
      <c r="B2" s="60" t="s">
        <v>122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4"/>
      <c r="O2" s="55"/>
      <c r="P2" s="55"/>
      <c r="Q2" s="55"/>
      <c r="R2" s="55"/>
      <c r="S2" s="21"/>
      <c r="T2" s="23"/>
    </row>
    <row r="3" spans="1:20" ht="6.75" customHeight="1" hidden="1">
      <c r="A3" s="2"/>
      <c r="B3" s="2"/>
      <c r="C3" s="21"/>
      <c r="D3" s="43"/>
      <c r="E3" s="21"/>
      <c r="F3" s="51"/>
      <c r="G3" s="21"/>
      <c r="H3" s="43"/>
      <c r="I3" s="21"/>
      <c r="J3" s="51"/>
      <c r="K3" s="21"/>
      <c r="L3" s="43"/>
      <c r="M3" s="21"/>
      <c r="N3" s="43"/>
      <c r="O3" s="21"/>
      <c r="P3" s="43"/>
      <c r="Q3" s="21"/>
      <c r="R3" s="43"/>
      <c r="S3" s="21"/>
      <c r="T3" s="23"/>
    </row>
    <row r="4" spans="1:20" ht="13.5" thickBot="1">
      <c r="A4" s="3" t="s">
        <v>2</v>
      </c>
      <c r="B4" s="3"/>
      <c r="C4" s="65" t="s">
        <v>30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24"/>
      <c r="T4" s="23"/>
    </row>
    <row r="5" spans="1:20" ht="12.75">
      <c r="A5" s="3"/>
      <c r="B5" s="3"/>
      <c r="C5" s="61" t="s">
        <v>29</v>
      </c>
      <c r="D5" s="62"/>
      <c r="E5" s="62"/>
      <c r="F5" s="62"/>
      <c r="G5" s="62"/>
      <c r="H5" s="62"/>
      <c r="I5" s="61" t="s">
        <v>60</v>
      </c>
      <c r="J5" s="62"/>
      <c r="K5" s="61" t="s">
        <v>61</v>
      </c>
      <c r="L5" s="62"/>
      <c r="M5" s="61" t="s">
        <v>62</v>
      </c>
      <c r="N5" s="62"/>
      <c r="O5" s="61" t="s">
        <v>134</v>
      </c>
      <c r="P5" s="62"/>
      <c r="Q5" s="67" t="s">
        <v>96</v>
      </c>
      <c r="R5" s="67"/>
      <c r="S5" s="25" t="s">
        <v>63</v>
      </c>
      <c r="T5" s="57" t="s">
        <v>63</v>
      </c>
    </row>
    <row r="6" spans="1:20" ht="12.75">
      <c r="A6" s="17" t="s">
        <v>0</v>
      </c>
      <c r="B6" s="5" t="s">
        <v>1</v>
      </c>
      <c r="C6" s="63" t="s">
        <v>115</v>
      </c>
      <c r="D6" s="64"/>
      <c r="E6" s="63" t="s">
        <v>116</v>
      </c>
      <c r="F6" s="64"/>
      <c r="G6" s="63" t="s">
        <v>128</v>
      </c>
      <c r="H6" s="64"/>
      <c r="I6" s="63" t="s">
        <v>117</v>
      </c>
      <c r="J6" s="64"/>
      <c r="K6" s="63" t="s">
        <v>118</v>
      </c>
      <c r="L6" s="64"/>
      <c r="M6" s="63" t="s">
        <v>119</v>
      </c>
      <c r="N6" s="64"/>
      <c r="O6" s="63" t="s">
        <v>135</v>
      </c>
      <c r="P6" s="64"/>
      <c r="Q6" s="63" t="s">
        <v>120</v>
      </c>
      <c r="R6" s="64"/>
      <c r="S6" s="29">
        <v>2021</v>
      </c>
      <c r="T6" s="29">
        <v>2021</v>
      </c>
    </row>
    <row r="7" spans="1:20" ht="12.75">
      <c r="A7" s="4"/>
      <c r="B7" s="5"/>
      <c r="C7" s="30" t="s">
        <v>94</v>
      </c>
      <c r="D7" s="44" t="s">
        <v>125</v>
      </c>
      <c r="E7" s="30" t="s">
        <v>94</v>
      </c>
      <c r="F7" s="44" t="s">
        <v>125</v>
      </c>
      <c r="G7" s="30" t="s">
        <v>94</v>
      </c>
      <c r="H7" s="44" t="s">
        <v>125</v>
      </c>
      <c r="I7" s="30" t="s">
        <v>94</v>
      </c>
      <c r="J7" s="44" t="s">
        <v>125</v>
      </c>
      <c r="K7" s="30" t="s">
        <v>94</v>
      </c>
      <c r="L7" s="44" t="s">
        <v>126</v>
      </c>
      <c r="M7" s="30" t="s">
        <v>94</v>
      </c>
      <c r="N7" s="44" t="s">
        <v>125</v>
      </c>
      <c r="O7" s="30" t="s">
        <v>94</v>
      </c>
      <c r="P7" s="44" t="s">
        <v>125</v>
      </c>
      <c r="Q7" s="30" t="s">
        <v>94</v>
      </c>
      <c r="R7" s="44" t="s">
        <v>125</v>
      </c>
      <c r="S7" s="35" t="s">
        <v>94</v>
      </c>
      <c r="T7" s="58" t="s">
        <v>125</v>
      </c>
    </row>
    <row r="8" spans="1:20" ht="12.75">
      <c r="A8" s="4"/>
      <c r="B8" s="6"/>
      <c r="C8" s="31">
        <v>1</v>
      </c>
      <c r="D8" s="45">
        <v>2</v>
      </c>
      <c r="E8" s="31">
        <v>3</v>
      </c>
      <c r="F8" s="31">
        <v>4</v>
      </c>
      <c r="G8" s="45">
        <v>5</v>
      </c>
      <c r="H8" s="31">
        <v>6</v>
      </c>
      <c r="I8" s="31">
        <v>7</v>
      </c>
      <c r="J8" s="45">
        <v>8</v>
      </c>
      <c r="K8" s="31">
        <v>9</v>
      </c>
      <c r="L8" s="31">
        <v>10</v>
      </c>
      <c r="M8" s="45">
        <v>11</v>
      </c>
      <c r="N8" s="31">
        <v>12</v>
      </c>
      <c r="O8" s="31">
        <v>13</v>
      </c>
      <c r="P8" s="45">
        <v>14</v>
      </c>
      <c r="Q8" s="31">
        <v>15</v>
      </c>
      <c r="R8" s="31">
        <v>16</v>
      </c>
      <c r="S8" s="45">
        <v>17</v>
      </c>
      <c r="T8" s="31">
        <v>18</v>
      </c>
    </row>
    <row r="9" spans="1:20" ht="12.75">
      <c r="A9" s="7">
        <v>6</v>
      </c>
      <c r="B9" s="8" t="s">
        <v>5</v>
      </c>
      <c r="C9" s="32">
        <f>SUM(C10+C24+C29+C31+C36)</f>
        <v>8012900</v>
      </c>
      <c r="D9" s="46">
        <f aca="true" t="shared" si="0" ref="D9:R9">SUM(D10+D24+D29+D31+D36)</f>
        <v>8900000</v>
      </c>
      <c r="E9" s="32">
        <f t="shared" si="0"/>
        <v>882787</v>
      </c>
      <c r="F9" s="46">
        <f t="shared" si="0"/>
        <v>800230</v>
      </c>
      <c r="G9" s="32">
        <f t="shared" si="0"/>
        <v>166213</v>
      </c>
      <c r="H9" s="46">
        <f t="shared" si="0"/>
        <v>171213</v>
      </c>
      <c r="I9" s="32">
        <f t="shared" si="0"/>
        <v>80000</v>
      </c>
      <c r="J9" s="46">
        <f t="shared" si="0"/>
        <v>80000</v>
      </c>
      <c r="K9" s="32">
        <f t="shared" si="0"/>
        <v>75000</v>
      </c>
      <c r="L9" s="46">
        <f t="shared" si="0"/>
        <v>75000</v>
      </c>
      <c r="M9" s="32">
        <f t="shared" si="0"/>
        <v>50000</v>
      </c>
      <c r="N9" s="46">
        <f t="shared" si="0"/>
        <v>50000</v>
      </c>
      <c r="O9" s="32">
        <f t="shared" si="0"/>
        <v>100000</v>
      </c>
      <c r="P9" s="46">
        <f t="shared" si="0"/>
        <v>100000</v>
      </c>
      <c r="Q9" s="32">
        <f t="shared" si="0"/>
        <v>75000</v>
      </c>
      <c r="R9" s="46">
        <f t="shared" si="0"/>
        <v>75000</v>
      </c>
      <c r="S9" s="32">
        <f aca="true" t="shared" si="1" ref="S9:S48">SUM(C9,E9,G9,I9,K9,M9,O9,Q9)</f>
        <v>9441900</v>
      </c>
      <c r="T9" s="41">
        <f aca="true" t="shared" si="2" ref="T9:T48">SUM(D9,F9,H9,J9,L9,N9,P9,R9)</f>
        <v>10251443</v>
      </c>
    </row>
    <row r="10" spans="1:20" ht="12.75">
      <c r="A10" s="7">
        <v>63</v>
      </c>
      <c r="B10" s="8" t="s">
        <v>7</v>
      </c>
      <c r="C10" s="32">
        <f aca="true" t="shared" si="3" ref="C10:I10">SUM(C11:C23)</f>
        <v>8012900</v>
      </c>
      <c r="D10" s="42">
        <f t="shared" si="3"/>
        <v>8900000</v>
      </c>
      <c r="E10" s="32">
        <f t="shared" si="3"/>
        <v>0</v>
      </c>
      <c r="F10" s="46">
        <f t="shared" si="3"/>
        <v>0</v>
      </c>
      <c r="G10" s="32">
        <f t="shared" si="3"/>
        <v>0</v>
      </c>
      <c r="H10" s="46">
        <f t="shared" si="3"/>
        <v>0</v>
      </c>
      <c r="I10" s="32">
        <f t="shared" si="3"/>
        <v>80000</v>
      </c>
      <c r="J10" s="46">
        <f aca="true" t="shared" si="4" ref="J10:R10">SUM(J11:J23)</f>
        <v>80000</v>
      </c>
      <c r="K10" s="32">
        <f t="shared" si="4"/>
        <v>0</v>
      </c>
      <c r="L10" s="46">
        <f t="shared" si="4"/>
        <v>0</v>
      </c>
      <c r="M10" s="32">
        <f t="shared" si="4"/>
        <v>0</v>
      </c>
      <c r="N10" s="46">
        <f t="shared" si="4"/>
        <v>0</v>
      </c>
      <c r="O10" s="32">
        <f t="shared" si="4"/>
        <v>100000</v>
      </c>
      <c r="P10" s="46">
        <f t="shared" si="4"/>
        <v>100000</v>
      </c>
      <c r="Q10" s="32">
        <f t="shared" si="4"/>
        <v>0</v>
      </c>
      <c r="R10" s="46">
        <f t="shared" si="4"/>
        <v>0</v>
      </c>
      <c r="S10" s="32">
        <f t="shared" si="1"/>
        <v>8192900</v>
      </c>
      <c r="T10" s="41">
        <f t="shared" si="2"/>
        <v>9080000</v>
      </c>
    </row>
    <row r="11" spans="1:20" s="20" customFormat="1" ht="12.75">
      <c r="A11" s="18">
        <v>63231</v>
      </c>
      <c r="B11" s="18" t="s">
        <v>93</v>
      </c>
      <c r="C11" s="33"/>
      <c r="D11" s="47"/>
      <c r="E11" s="33"/>
      <c r="F11" s="47"/>
      <c r="G11" s="33"/>
      <c r="H11" s="47"/>
      <c r="I11" s="33"/>
      <c r="J11" s="47"/>
      <c r="K11" s="33"/>
      <c r="L11" s="47"/>
      <c r="M11" s="33"/>
      <c r="N11" s="47"/>
      <c r="O11" s="33"/>
      <c r="P11" s="47"/>
      <c r="Q11" s="33"/>
      <c r="R11" s="47"/>
      <c r="S11" s="32">
        <f t="shared" si="1"/>
        <v>0</v>
      </c>
      <c r="T11" s="41">
        <f t="shared" si="2"/>
        <v>0</v>
      </c>
    </row>
    <row r="12" spans="1:20" s="20" customFormat="1" ht="12.75">
      <c r="A12" s="18">
        <v>63241</v>
      </c>
      <c r="B12" s="18" t="s">
        <v>92</v>
      </c>
      <c r="C12" s="33"/>
      <c r="D12" s="47"/>
      <c r="E12" s="33"/>
      <c r="F12" s="47"/>
      <c r="G12" s="33"/>
      <c r="H12" s="47"/>
      <c r="I12" s="33"/>
      <c r="J12" s="47"/>
      <c r="K12" s="33"/>
      <c r="L12" s="47"/>
      <c r="M12" s="33"/>
      <c r="N12" s="47"/>
      <c r="O12" s="33"/>
      <c r="P12" s="47"/>
      <c r="Q12" s="33"/>
      <c r="R12" s="47"/>
      <c r="S12" s="32">
        <f t="shared" si="1"/>
        <v>0</v>
      </c>
      <c r="T12" s="41">
        <f t="shared" si="2"/>
        <v>0</v>
      </c>
    </row>
    <row r="13" spans="1:20" s="20" customFormat="1" ht="12.75">
      <c r="A13" s="18">
        <v>63311</v>
      </c>
      <c r="B13" s="18" t="s">
        <v>6</v>
      </c>
      <c r="C13" s="33"/>
      <c r="D13" s="47"/>
      <c r="E13" s="33"/>
      <c r="F13" s="47"/>
      <c r="G13" s="33"/>
      <c r="H13" s="47"/>
      <c r="I13" s="33"/>
      <c r="J13" s="47"/>
      <c r="K13" s="33"/>
      <c r="L13" s="47"/>
      <c r="M13" s="33"/>
      <c r="N13" s="47"/>
      <c r="O13" s="33"/>
      <c r="P13" s="47"/>
      <c r="Q13" s="33"/>
      <c r="R13" s="47"/>
      <c r="S13" s="32">
        <f t="shared" si="1"/>
        <v>0</v>
      </c>
      <c r="T13" s="41">
        <f t="shared" si="2"/>
        <v>0</v>
      </c>
    </row>
    <row r="14" spans="1:20" s="20" customFormat="1" ht="12.75">
      <c r="A14" s="18">
        <v>63313</v>
      </c>
      <c r="B14" s="18" t="s">
        <v>132</v>
      </c>
      <c r="C14" s="33"/>
      <c r="D14" s="47"/>
      <c r="E14" s="33"/>
      <c r="F14" s="47"/>
      <c r="G14" s="33"/>
      <c r="H14" s="47"/>
      <c r="I14" s="33">
        <v>10000</v>
      </c>
      <c r="J14" s="47">
        <v>10000</v>
      </c>
      <c r="K14" s="33"/>
      <c r="L14" s="47"/>
      <c r="M14" s="33"/>
      <c r="N14" s="47"/>
      <c r="O14" s="33"/>
      <c r="P14" s="47"/>
      <c r="Q14" s="33"/>
      <c r="R14" s="47"/>
      <c r="S14" s="32">
        <f t="shared" si="1"/>
        <v>10000</v>
      </c>
      <c r="T14" s="41">
        <f t="shared" si="2"/>
        <v>10000</v>
      </c>
    </row>
    <row r="15" spans="1:20" s="20" customFormat="1" ht="12.75">
      <c r="A15" s="18">
        <v>63314</v>
      </c>
      <c r="B15" s="18" t="s">
        <v>131</v>
      </c>
      <c r="C15" s="33"/>
      <c r="D15" s="47"/>
      <c r="E15" s="33"/>
      <c r="F15" s="47"/>
      <c r="G15" s="33"/>
      <c r="H15" s="47"/>
      <c r="I15" s="33">
        <v>40000</v>
      </c>
      <c r="J15" s="47">
        <v>40000</v>
      </c>
      <c r="K15" s="33"/>
      <c r="L15" s="47"/>
      <c r="M15" s="33"/>
      <c r="N15" s="47"/>
      <c r="O15" s="33"/>
      <c r="P15" s="47"/>
      <c r="Q15" s="33"/>
      <c r="R15" s="47"/>
      <c r="S15" s="32">
        <f t="shared" si="1"/>
        <v>40000</v>
      </c>
      <c r="T15" s="41">
        <f t="shared" si="2"/>
        <v>40000</v>
      </c>
    </row>
    <row r="16" spans="1:20" s="20" customFormat="1" ht="12.75">
      <c r="A16" s="18">
        <v>63321</v>
      </c>
      <c r="B16" s="18" t="s">
        <v>8</v>
      </c>
      <c r="C16" s="33"/>
      <c r="D16" s="47"/>
      <c r="E16" s="33"/>
      <c r="F16" s="47"/>
      <c r="G16" s="33"/>
      <c r="H16" s="47"/>
      <c r="I16" s="33"/>
      <c r="J16" s="47"/>
      <c r="K16" s="33"/>
      <c r="L16" s="47"/>
      <c r="M16" s="33"/>
      <c r="N16" s="47"/>
      <c r="O16" s="33"/>
      <c r="P16" s="47"/>
      <c r="Q16" s="33"/>
      <c r="R16" s="47"/>
      <c r="S16" s="32">
        <f t="shared" si="1"/>
        <v>0</v>
      </c>
      <c r="T16" s="41">
        <f t="shared" si="2"/>
        <v>0</v>
      </c>
    </row>
    <row r="17" spans="1:20" s="20" customFormat="1" ht="12.75">
      <c r="A17" s="18">
        <v>63323</v>
      </c>
      <c r="B17" s="18" t="s">
        <v>130</v>
      </c>
      <c r="C17" s="33"/>
      <c r="D17" s="47"/>
      <c r="E17" s="33"/>
      <c r="F17" s="47"/>
      <c r="G17" s="33"/>
      <c r="H17" s="47"/>
      <c r="I17" s="33">
        <v>30000</v>
      </c>
      <c r="J17" s="47">
        <v>30000</v>
      </c>
      <c r="K17" s="33"/>
      <c r="L17" s="47"/>
      <c r="M17" s="33"/>
      <c r="N17" s="47"/>
      <c r="O17" s="33"/>
      <c r="P17" s="47"/>
      <c r="Q17" s="33"/>
      <c r="R17" s="47"/>
      <c r="S17" s="32">
        <f t="shared" si="1"/>
        <v>30000</v>
      </c>
      <c r="T17" s="41">
        <f t="shared" si="2"/>
        <v>30000</v>
      </c>
    </row>
    <row r="18" spans="1:20" s="20" customFormat="1" ht="12.75">
      <c r="A18" s="18">
        <v>63324</v>
      </c>
      <c r="B18" s="18" t="s">
        <v>64</v>
      </c>
      <c r="C18" s="33"/>
      <c r="D18" s="47"/>
      <c r="E18" s="33"/>
      <c r="F18" s="47"/>
      <c r="G18" s="33"/>
      <c r="H18" s="47"/>
      <c r="I18" s="33"/>
      <c r="J18" s="47"/>
      <c r="K18" s="33"/>
      <c r="L18" s="47"/>
      <c r="M18" s="33"/>
      <c r="N18" s="47"/>
      <c r="O18" s="33"/>
      <c r="P18" s="47"/>
      <c r="Q18" s="33"/>
      <c r="R18" s="47"/>
      <c r="S18" s="32">
        <f t="shared" si="1"/>
        <v>0</v>
      </c>
      <c r="T18" s="41">
        <f t="shared" si="2"/>
        <v>0</v>
      </c>
    </row>
    <row r="19" spans="1:20" s="20" customFormat="1" ht="12.75">
      <c r="A19" s="18">
        <v>63414</v>
      </c>
      <c r="B19" s="18" t="s">
        <v>9</v>
      </c>
      <c r="C19" s="33"/>
      <c r="D19" s="47"/>
      <c r="E19" s="33"/>
      <c r="F19" s="47"/>
      <c r="G19" s="33"/>
      <c r="H19" s="47"/>
      <c r="I19" s="33"/>
      <c r="J19" s="47"/>
      <c r="K19" s="33"/>
      <c r="L19" s="47"/>
      <c r="M19" s="33"/>
      <c r="N19" s="47"/>
      <c r="O19" s="33"/>
      <c r="P19" s="47"/>
      <c r="Q19" s="33"/>
      <c r="R19" s="47"/>
      <c r="S19" s="32">
        <f t="shared" si="1"/>
        <v>0</v>
      </c>
      <c r="T19" s="41">
        <f t="shared" si="2"/>
        <v>0</v>
      </c>
    </row>
    <row r="20" spans="1:20" s="20" customFormat="1" ht="12.75">
      <c r="A20" s="18">
        <v>63416</v>
      </c>
      <c r="B20" s="18" t="s">
        <v>10</v>
      </c>
      <c r="C20" s="33"/>
      <c r="D20" s="47"/>
      <c r="E20" s="33"/>
      <c r="F20" s="47"/>
      <c r="G20" s="33"/>
      <c r="H20" s="47"/>
      <c r="I20" s="33"/>
      <c r="J20" s="47"/>
      <c r="K20" s="33"/>
      <c r="L20" s="47"/>
      <c r="M20" s="33"/>
      <c r="N20" s="47"/>
      <c r="O20" s="33"/>
      <c r="P20" s="47"/>
      <c r="Q20" s="33"/>
      <c r="R20" s="47"/>
      <c r="S20" s="32">
        <f t="shared" si="1"/>
        <v>0</v>
      </c>
      <c r="T20" s="41">
        <f t="shared" si="2"/>
        <v>0</v>
      </c>
    </row>
    <row r="21" spans="1:20" s="20" customFormat="1" ht="12.75">
      <c r="A21" s="18">
        <v>63612</v>
      </c>
      <c r="B21" s="18" t="s">
        <v>105</v>
      </c>
      <c r="C21" s="33">
        <v>8012900</v>
      </c>
      <c r="D21" s="47">
        <v>8900000</v>
      </c>
      <c r="E21" s="33"/>
      <c r="F21" s="47"/>
      <c r="G21" s="33"/>
      <c r="H21" s="47"/>
      <c r="I21" s="33"/>
      <c r="J21" s="47"/>
      <c r="K21" s="33"/>
      <c r="L21" s="47"/>
      <c r="M21" s="33"/>
      <c r="N21" s="47"/>
      <c r="O21" s="33"/>
      <c r="P21" s="47"/>
      <c r="Q21" s="33"/>
      <c r="R21" s="47"/>
      <c r="S21" s="32">
        <f t="shared" si="1"/>
        <v>8012900</v>
      </c>
      <c r="T21" s="41">
        <f t="shared" si="2"/>
        <v>8900000</v>
      </c>
    </row>
    <row r="22" spans="1:20" s="20" customFormat="1" ht="12.75">
      <c r="A22" s="18">
        <v>63613</v>
      </c>
      <c r="B22" s="18" t="s">
        <v>104</v>
      </c>
      <c r="C22" s="33"/>
      <c r="D22" s="47"/>
      <c r="E22" s="33"/>
      <c r="F22" s="47"/>
      <c r="G22" s="33"/>
      <c r="H22" s="47"/>
      <c r="I22" s="33">
        <v>0</v>
      </c>
      <c r="J22" s="47"/>
      <c r="K22" s="33"/>
      <c r="L22" s="47"/>
      <c r="M22" s="33"/>
      <c r="N22" s="47"/>
      <c r="O22" s="33"/>
      <c r="P22" s="47"/>
      <c r="Q22" s="33"/>
      <c r="R22" s="47"/>
      <c r="S22" s="32">
        <f t="shared" si="1"/>
        <v>0</v>
      </c>
      <c r="T22" s="41">
        <f t="shared" si="2"/>
        <v>0</v>
      </c>
    </row>
    <row r="23" spans="1:20" s="20" customFormat="1" ht="12.75">
      <c r="A23" s="18">
        <v>63811</v>
      </c>
      <c r="B23" s="18" t="s">
        <v>147</v>
      </c>
      <c r="C23" s="33">
        <v>0</v>
      </c>
      <c r="D23" s="47"/>
      <c r="E23" s="33"/>
      <c r="F23" s="47"/>
      <c r="G23" s="33"/>
      <c r="H23" s="47"/>
      <c r="I23" s="33"/>
      <c r="J23" s="47"/>
      <c r="K23" s="33"/>
      <c r="L23" s="47"/>
      <c r="M23" s="33"/>
      <c r="N23" s="47"/>
      <c r="O23" s="33">
        <v>100000</v>
      </c>
      <c r="P23" s="47">
        <v>100000</v>
      </c>
      <c r="Q23" s="33"/>
      <c r="R23" s="47"/>
      <c r="S23" s="32">
        <f t="shared" si="1"/>
        <v>100000</v>
      </c>
      <c r="T23" s="41">
        <f t="shared" si="2"/>
        <v>100000</v>
      </c>
    </row>
    <row r="24" spans="1:20" ht="12.75">
      <c r="A24" s="7">
        <v>64</v>
      </c>
      <c r="B24" s="7" t="s">
        <v>11</v>
      </c>
      <c r="C24" s="32">
        <f>SUM(C25:C28)</f>
        <v>0</v>
      </c>
      <c r="D24" s="46">
        <f aca="true" t="shared" si="5" ref="D24:R24">SUM(D25:D28)</f>
        <v>0</v>
      </c>
      <c r="E24" s="32">
        <f t="shared" si="5"/>
        <v>0</v>
      </c>
      <c r="F24" s="46">
        <f t="shared" si="5"/>
        <v>0</v>
      </c>
      <c r="G24" s="32">
        <f t="shared" si="5"/>
        <v>0</v>
      </c>
      <c r="H24" s="46">
        <f t="shared" si="5"/>
        <v>0</v>
      </c>
      <c r="I24" s="32">
        <f t="shared" si="5"/>
        <v>0</v>
      </c>
      <c r="J24" s="46">
        <f t="shared" si="5"/>
        <v>0</v>
      </c>
      <c r="K24" s="32">
        <f t="shared" si="5"/>
        <v>100</v>
      </c>
      <c r="L24" s="46">
        <f t="shared" si="5"/>
        <v>100</v>
      </c>
      <c r="M24" s="32">
        <f t="shared" si="5"/>
        <v>50000</v>
      </c>
      <c r="N24" s="46">
        <f t="shared" si="5"/>
        <v>50000</v>
      </c>
      <c r="O24" s="32">
        <f t="shared" si="5"/>
        <v>0</v>
      </c>
      <c r="P24" s="46">
        <f t="shared" si="5"/>
        <v>0</v>
      </c>
      <c r="Q24" s="32">
        <f t="shared" si="5"/>
        <v>0</v>
      </c>
      <c r="R24" s="46">
        <f t="shared" si="5"/>
        <v>0</v>
      </c>
      <c r="S24" s="32">
        <f t="shared" si="1"/>
        <v>50100</v>
      </c>
      <c r="T24" s="41">
        <f t="shared" si="2"/>
        <v>50100</v>
      </c>
    </row>
    <row r="25" spans="1:20" s="20" customFormat="1" ht="12.75">
      <c r="A25" s="18">
        <v>64131</v>
      </c>
      <c r="B25" s="18" t="s">
        <v>12</v>
      </c>
      <c r="C25" s="33"/>
      <c r="D25" s="47"/>
      <c r="E25" s="33"/>
      <c r="F25" s="47"/>
      <c r="G25" s="33"/>
      <c r="H25" s="47"/>
      <c r="I25" s="33"/>
      <c r="J25" s="47"/>
      <c r="K25" s="33"/>
      <c r="L25" s="47"/>
      <c r="M25" s="33"/>
      <c r="N25" s="47"/>
      <c r="O25" s="33"/>
      <c r="P25" s="47"/>
      <c r="Q25" s="33"/>
      <c r="R25" s="47"/>
      <c r="S25" s="32">
        <f t="shared" si="1"/>
        <v>0</v>
      </c>
      <c r="T25" s="41">
        <f t="shared" si="2"/>
        <v>0</v>
      </c>
    </row>
    <row r="26" spans="1:20" s="20" customFormat="1" ht="12.75">
      <c r="A26" s="18">
        <v>64132</v>
      </c>
      <c r="B26" s="18" t="s">
        <v>13</v>
      </c>
      <c r="C26" s="33"/>
      <c r="D26" s="47"/>
      <c r="E26" s="33"/>
      <c r="F26" s="47"/>
      <c r="G26" s="33"/>
      <c r="H26" s="47"/>
      <c r="I26" s="33"/>
      <c r="J26" s="47"/>
      <c r="K26" s="33">
        <v>100</v>
      </c>
      <c r="L26" s="47">
        <v>100</v>
      </c>
      <c r="M26" s="33"/>
      <c r="N26" s="47"/>
      <c r="O26" s="33"/>
      <c r="P26" s="47"/>
      <c r="Q26" s="33"/>
      <c r="R26" s="47"/>
      <c r="S26" s="32">
        <f t="shared" si="1"/>
        <v>100</v>
      </c>
      <c r="T26" s="41">
        <f t="shared" si="2"/>
        <v>100</v>
      </c>
    </row>
    <row r="27" spans="1:20" s="20" customFormat="1" ht="12.75">
      <c r="A27" s="18">
        <v>64199</v>
      </c>
      <c r="B27" s="18" t="s">
        <v>14</v>
      </c>
      <c r="C27" s="33"/>
      <c r="D27" s="47"/>
      <c r="E27" s="33"/>
      <c r="F27" s="47"/>
      <c r="G27" s="33"/>
      <c r="H27" s="47"/>
      <c r="I27" s="33"/>
      <c r="J27" s="47"/>
      <c r="K27" s="33"/>
      <c r="L27" s="47"/>
      <c r="M27" s="33"/>
      <c r="N27" s="47"/>
      <c r="O27" s="33"/>
      <c r="P27" s="47"/>
      <c r="Q27" s="33"/>
      <c r="R27" s="47"/>
      <c r="S27" s="32">
        <f t="shared" si="1"/>
        <v>0</v>
      </c>
      <c r="T27" s="41">
        <f t="shared" si="2"/>
        <v>0</v>
      </c>
    </row>
    <row r="28" spans="1:20" s="20" customFormat="1" ht="12.75">
      <c r="A28" s="18">
        <v>64229</v>
      </c>
      <c r="B28" s="18" t="s">
        <v>133</v>
      </c>
      <c r="C28" s="33"/>
      <c r="D28" s="47"/>
      <c r="E28" s="33"/>
      <c r="F28" s="47"/>
      <c r="G28" s="33"/>
      <c r="H28" s="47"/>
      <c r="I28" s="33"/>
      <c r="J28" s="47"/>
      <c r="K28" s="33"/>
      <c r="L28" s="47"/>
      <c r="M28" s="33">
        <v>50000</v>
      </c>
      <c r="N28" s="47">
        <v>50000</v>
      </c>
      <c r="O28" s="33"/>
      <c r="P28" s="47"/>
      <c r="Q28" s="33"/>
      <c r="R28" s="47"/>
      <c r="S28" s="32">
        <f t="shared" si="1"/>
        <v>50000</v>
      </c>
      <c r="T28" s="41">
        <f t="shared" si="2"/>
        <v>50000</v>
      </c>
    </row>
    <row r="29" spans="1:20" ht="12.75">
      <c r="A29" s="7">
        <v>65</v>
      </c>
      <c r="B29" s="7" t="s">
        <v>77</v>
      </c>
      <c r="C29" s="32">
        <f>C30</f>
        <v>0</v>
      </c>
      <c r="D29" s="46">
        <f aca="true" t="shared" si="6" ref="D29:R29">D30</f>
        <v>0</v>
      </c>
      <c r="E29" s="32">
        <f t="shared" si="6"/>
        <v>0</v>
      </c>
      <c r="F29" s="46">
        <f t="shared" si="6"/>
        <v>0</v>
      </c>
      <c r="G29" s="32">
        <f t="shared" si="6"/>
        <v>0</v>
      </c>
      <c r="H29" s="46">
        <f t="shared" si="6"/>
        <v>0</v>
      </c>
      <c r="I29" s="32">
        <f t="shared" si="6"/>
        <v>0</v>
      </c>
      <c r="J29" s="46">
        <f t="shared" si="6"/>
        <v>0</v>
      </c>
      <c r="K29" s="32">
        <f t="shared" si="6"/>
        <v>74900</v>
      </c>
      <c r="L29" s="46">
        <f t="shared" si="6"/>
        <v>74900</v>
      </c>
      <c r="M29" s="32">
        <f t="shared" si="6"/>
        <v>0</v>
      </c>
      <c r="N29" s="46">
        <f t="shared" si="6"/>
        <v>0</v>
      </c>
      <c r="O29" s="32">
        <f t="shared" si="6"/>
        <v>0</v>
      </c>
      <c r="P29" s="46">
        <f t="shared" si="6"/>
        <v>0</v>
      </c>
      <c r="Q29" s="32">
        <f t="shared" si="6"/>
        <v>0</v>
      </c>
      <c r="R29" s="46">
        <f t="shared" si="6"/>
        <v>0</v>
      </c>
      <c r="S29" s="32">
        <f t="shared" si="1"/>
        <v>74900</v>
      </c>
      <c r="T29" s="41">
        <f t="shared" si="2"/>
        <v>74900</v>
      </c>
    </row>
    <row r="30" spans="1:20" s="20" customFormat="1" ht="12.75">
      <c r="A30" s="18">
        <v>65269</v>
      </c>
      <c r="B30" s="18" t="s">
        <v>15</v>
      </c>
      <c r="C30" s="33"/>
      <c r="D30" s="47"/>
      <c r="E30" s="33"/>
      <c r="F30" s="47"/>
      <c r="G30" s="33"/>
      <c r="H30" s="47"/>
      <c r="I30" s="33"/>
      <c r="J30" s="47"/>
      <c r="K30" s="33">
        <v>74900</v>
      </c>
      <c r="L30" s="47">
        <v>74900</v>
      </c>
      <c r="M30" s="33"/>
      <c r="N30" s="47"/>
      <c r="O30" s="33"/>
      <c r="P30" s="47"/>
      <c r="Q30" s="33"/>
      <c r="R30" s="47"/>
      <c r="S30" s="32">
        <f t="shared" si="1"/>
        <v>74900</v>
      </c>
      <c r="T30" s="41">
        <f t="shared" si="2"/>
        <v>74900</v>
      </c>
    </row>
    <row r="31" spans="1:20" ht="12.75">
      <c r="A31" s="7">
        <v>66</v>
      </c>
      <c r="B31" s="7" t="s">
        <v>65</v>
      </c>
      <c r="C31" s="32">
        <f>SUM(C32:C35)</f>
        <v>0</v>
      </c>
      <c r="D31" s="46">
        <f aca="true" t="shared" si="7" ref="D31:R31">SUM(D32:D35)</f>
        <v>0</v>
      </c>
      <c r="E31" s="32">
        <f t="shared" si="7"/>
        <v>0</v>
      </c>
      <c r="F31" s="46">
        <f t="shared" si="7"/>
        <v>0</v>
      </c>
      <c r="G31" s="32">
        <f t="shared" si="7"/>
        <v>0</v>
      </c>
      <c r="H31" s="46">
        <f t="shared" si="7"/>
        <v>0</v>
      </c>
      <c r="I31" s="32">
        <f t="shared" si="7"/>
        <v>0</v>
      </c>
      <c r="J31" s="46">
        <f t="shared" si="7"/>
        <v>0</v>
      </c>
      <c r="K31" s="32">
        <f t="shared" si="7"/>
        <v>0</v>
      </c>
      <c r="L31" s="46">
        <f t="shared" si="7"/>
        <v>0</v>
      </c>
      <c r="M31" s="32">
        <f t="shared" si="7"/>
        <v>0</v>
      </c>
      <c r="N31" s="46">
        <f t="shared" si="7"/>
        <v>0</v>
      </c>
      <c r="O31" s="32">
        <f t="shared" si="7"/>
        <v>0</v>
      </c>
      <c r="P31" s="46">
        <f t="shared" si="7"/>
        <v>0</v>
      </c>
      <c r="Q31" s="32">
        <f t="shared" si="7"/>
        <v>75000</v>
      </c>
      <c r="R31" s="46">
        <f t="shared" si="7"/>
        <v>75000</v>
      </c>
      <c r="S31" s="32">
        <f t="shared" si="1"/>
        <v>75000</v>
      </c>
      <c r="T31" s="41">
        <f t="shared" si="2"/>
        <v>75000</v>
      </c>
    </row>
    <row r="32" spans="1:20" s="20" customFormat="1" ht="12.75">
      <c r="A32" s="18">
        <v>66142</v>
      </c>
      <c r="B32" s="18" t="s">
        <v>16</v>
      </c>
      <c r="C32" s="33"/>
      <c r="D32" s="47"/>
      <c r="E32" s="33"/>
      <c r="F32" s="47"/>
      <c r="G32" s="33"/>
      <c r="H32" s="47"/>
      <c r="I32" s="33"/>
      <c r="J32" s="47"/>
      <c r="K32" s="33"/>
      <c r="L32" s="47"/>
      <c r="M32" s="33"/>
      <c r="N32" s="47"/>
      <c r="O32" s="33"/>
      <c r="P32" s="47"/>
      <c r="Q32" s="33"/>
      <c r="R32" s="47"/>
      <c r="S32" s="32">
        <f t="shared" si="1"/>
        <v>0</v>
      </c>
      <c r="T32" s="41">
        <f t="shared" si="2"/>
        <v>0</v>
      </c>
    </row>
    <row r="33" spans="1:20" s="20" customFormat="1" ht="12.75">
      <c r="A33" s="18">
        <v>66151</v>
      </c>
      <c r="B33" s="18" t="s">
        <v>17</v>
      </c>
      <c r="C33" s="33"/>
      <c r="D33" s="47"/>
      <c r="E33" s="33"/>
      <c r="F33" s="47"/>
      <c r="G33" s="33"/>
      <c r="H33" s="47"/>
      <c r="I33" s="33"/>
      <c r="J33" s="47"/>
      <c r="K33" s="33"/>
      <c r="L33" s="47"/>
      <c r="M33" s="33"/>
      <c r="N33" s="47"/>
      <c r="O33" s="33"/>
      <c r="P33" s="47"/>
      <c r="Q33" s="33"/>
      <c r="R33" s="47"/>
      <c r="S33" s="32">
        <f t="shared" si="1"/>
        <v>0</v>
      </c>
      <c r="T33" s="41">
        <f t="shared" si="2"/>
        <v>0</v>
      </c>
    </row>
    <row r="34" spans="1:20" s="20" customFormat="1" ht="12.75">
      <c r="A34" s="18">
        <v>66314</v>
      </c>
      <c r="B34" s="18" t="s">
        <v>66</v>
      </c>
      <c r="C34" s="33"/>
      <c r="D34" s="47"/>
      <c r="E34" s="33"/>
      <c r="F34" s="47"/>
      <c r="G34" s="33"/>
      <c r="H34" s="47"/>
      <c r="I34" s="33"/>
      <c r="J34" s="47"/>
      <c r="K34" s="33"/>
      <c r="L34" s="47"/>
      <c r="M34" s="33"/>
      <c r="N34" s="47"/>
      <c r="O34" s="33"/>
      <c r="P34" s="47"/>
      <c r="Q34" s="33">
        <v>75000</v>
      </c>
      <c r="R34" s="47">
        <v>75000</v>
      </c>
      <c r="S34" s="32">
        <f t="shared" si="1"/>
        <v>75000</v>
      </c>
      <c r="T34" s="41">
        <f t="shared" si="2"/>
        <v>75000</v>
      </c>
    </row>
    <row r="35" spans="1:20" s="20" customFormat="1" ht="12.75">
      <c r="A35" s="18">
        <v>66324</v>
      </c>
      <c r="B35" s="18" t="s">
        <v>67</v>
      </c>
      <c r="C35" s="33"/>
      <c r="D35" s="47"/>
      <c r="E35" s="33"/>
      <c r="F35" s="47"/>
      <c r="G35" s="33"/>
      <c r="H35" s="47"/>
      <c r="I35" s="33"/>
      <c r="J35" s="47"/>
      <c r="K35" s="33"/>
      <c r="L35" s="47"/>
      <c r="M35" s="33"/>
      <c r="N35" s="47"/>
      <c r="O35" s="33"/>
      <c r="P35" s="47"/>
      <c r="Q35" s="33"/>
      <c r="R35" s="47"/>
      <c r="S35" s="32">
        <f t="shared" si="1"/>
        <v>0</v>
      </c>
      <c r="T35" s="41">
        <f t="shared" si="2"/>
        <v>0</v>
      </c>
    </row>
    <row r="36" spans="1:20" ht="12.75">
      <c r="A36" s="7">
        <v>67</v>
      </c>
      <c r="B36" s="7" t="s">
        <v>18</v>
      </c>
      <c r="C36" s="32">
        <f>SUM(C37:C39)</f>
        <v>0</v>
      </c>
      <c r="D36" s="46">
        <f aca="true" t="shared" si="8" ref="D36:R36">SUM(D37:D39)</f>
        <v>0</v>
      </c>
      <c r="E36" s="32">
        <f t="shared" si="8"/>
        <v>882787</v>
      </c>
      <c r="F36" s="46">
        <f t="shared" si="8"/>
        <v>800230</v>
      </c>
      <c r="G36" s="32">
        <f t="shared" si="8"/>
        <v>166213</v>
      </c>
      <c r="H36" s="46">
        <f t="shared" si="8"/>
        <v>171213</v>
      </c>
      <c r="I36" s="32">
        <f t="shared" si="8"/>
        <v>0</v>
      </c>
      <c r="J36" s="46">
        <f t="shared" si="8"/>
        <v>0</v>
      </c>
      <c r="K36" s="32">
        <f t="shared" si="8"/>
        <v>0</v>
      </c>
      <c r="L36" s="46">
        <f t="shared" si="8"/>
        <v>0</v>
      </c>
      <c r="M36" s="32">
        <f t="shared" si="8"/>
        <v>0</v>
      </c>
      <c r="N36" s="46">
        <f t="shared" si="8"/>
        <v>0</v>
      </c>
      <c r="O36" s="32">
        <f t="shared" si="8"/>
        <v>0</v>
      </c>
      <c r="P36" s="46">
        <f t="shared" si="8"/>
        <v>0</v>
      </c>
      <c r="Q36" s="32">
        <f t="shared" si="8"/>
        <v>0</v>
      </c>
      <c r="R36" s="46">
        <f t="shared" si="8"/>
        <v>0</v>
      </c>
      <c r="S36" s="32">
        <f t="shared" si="1"/>
        <v>1049000</v>
      </c>
      <c r="T36" s="41">
        <f t="shared" si="2"/>
        <v>971443</v>
      </c>
    </row>
    <row r="37" spans="1:20" s="20" customFormat="1" ht="12.75">
      <c r="A37" s="18">
        <v>67111</v>
      </c>
      <c r="B37" s="18" t="s">
        <v>19</v>
      </c>
      <c r="C37" s="33"/>
      <c r="D37" s="47"/>
      <c r="E37" s="33">
        <v>867787</v>
      </c>
      <c r="F37" s="47">
        <v>785230</v>
      </c>
      <c r="G37" s="33">
        <v>11213</v>
      </c>
      <c r="H37" s="47">
        <v>11213</v>
      </c>
      <c r="I37" s="33"/>
      <c r="J37" s="47"/>
      <c r="K37" s="33"/>
      <c r="L37" s="47"/>
      <c r="M37" s="33"/>
      <c r="N37" s="47"/>
      <c r="O37" s="33"/>
      <c r="P37" s="47"/>
      <c r="Q37" s="33"/>
      <c r="R37" s="47"/>
      <c r="S37" s="32">
        <f t="shared" si="1"/>
        <v>879000</v>
      </c>
      <c r="T37" s="41">
        <f t="shared" si="2"/>
        <v>796443</v>
      </c>
    </row>
    <row r="38" spans="1:20" s="20" customFormat="1" ht="12.75">
      <c r="A38" s="18">
        <v>67121</v>
      </c>
      <c r="B38" s="18" t="s">
        <v>68</v>
      </c>
      <c r="C38" s="33"/>
      <c r="D38" s="47"/>
      <c r="E38" s="33">
        <v>15000</v>
      </c>
      <c r="F38" s="47">
        <v>15000</v>
      </c>
      <c r="G38" s="33">
        <v>25000</v>
      </c>
      <c r="H38" s="47">
        <v>30000</v>
      </c>
      <c r="I38" s="33"/>
      <c r="J38" s="47"/>
      <c r="K38" s="33"/>
      <c r="L38" s="47"/>
      <c r="M38" s="33"/>
      <c r="N38" s="47"/>
      <c r="O38" s="33"/>
      <c r="P38" s="47"/>
      <c r="Q38" s="33"/>
      <c r="R38" s="47"/>
      <c r="S38" s="32">
        <f t="shared" si="1"/>
        <v>40000</v>
      </c>
      <c r="T38" s="41">
        <f t="shared" si="2"/>
        <v>45000</v>
      </c>
    </row>
    <row r="39" spans="1:20" s="20" customFormat="1" ht="12.75">
      <c r="A39" s="18">
        <v>68311</v>
      </c>
      <c r="B39" s="18" t="s">
        <v>129</v>
      </c>
      <c r="C39" s="33"/>
      <c r="D39" s="47"/>
      <c r="E39" s="33"/>
      <c r="F39" s="47"/>
      <c r="G39" s="33">
        <v>130000</v>
      </c>
      <c r="H39" s="47">
        <v>130000</v>
      </c>
      <c r="I39" s="33"/>
      <c r="J39" s="47"/>
      <c r="K39" s="33"/>
      <c r="L39" s="47"/>
      <c r="M39" s="33"/>
      <c r="N39" s="47"/>
      <c r="O39" s="33">
        <v>0</v>
      </c>
      <c r="P39" s="47">
        <v>0</v>
      </c>
      <c r="Q39" s="33"/>
      <c r="R39" s="47"/>
      <c r="S39" s="32">
        <f t="shared" si="1"/>
        <v>130000</v>
      </c>
      <c r="T39" s="41">
        <f t="shared" si="2"/>
        <v>130000</v>
      </c>
    </row>
    <row r="40" spans="1:20" ht="12.75">
      <c r="A40" s="7">
        <v>7</v>
      </c>
      <c r="B40" s="7" t="s">
        <v>76</v>
      </c>
      <c r="C40" s="32">
        <f>C41</f>
        <v>0</v>
      </c>
      <c r="D40" s="46">
        <f aca="true" t="shared" si="9" ref="D40:R40">D41</f>
        <v>0</v>
      </c>
      <c r="E40" s="32">
        <f t="shared" si="9"/>
        <v>0</v>
      </c>
      <c r="F40" s="46">
        <f t="shared" si="9"/>
        <v>0</v>
      </c>
      <c r="G40" s="32">
        <f t="shared" si="9"/>
        <v>0</v>
      </c>
      <c r="H40" s="46">
        <f t="shared" si="9"/>
        <v>0</v>
      </c>
      <c r="I40" s="32">
        <f t="shared" si="9"/>
        <v>0</v>
      </c>
      <c r="J40" s="46">
        <f t="shared" si="9"/>
        <v>0</v>
      </c>
      <c r="K40" s="32">
        <f t="shared" si="9"/>
        <v>0</v>
      </c>
      <c r="L40" s="46">
        <f t="shared" si="9"/>
        <v>0</v>
      </c>
      <c r="M40" s="32">
        <f t="shared" si="9"/>
        <v>0</v>
      </c>
      <c r="N40" s="46">
        <f t="shared" si="9"/>
        <v>0</v>
      </c>
      <c r="O40" s="32">
        <f t="shared" si="9"/>
        <v>0</v>
      </c>
      <c r="P40" s="46">
        <f t="shared" si="9"/>
        <v>0</v>
      </c>
      <c r="Q40" s="32">
        <f t="shared" si="9"/>
        <v>0</v>
      </c>
      <c r="R40" s="46">
        <f t="shared" si="9"/>
        <v>0</v>
      </c>
      <c r="S40" s="32">
        <f t="shared" si="1"/>
        <v>0</v>
      </c>
      <c r="T40" s="41">
        <f t="shared" si="2"/>
        <v>0</v>
      </c>
    </row>
    <row r="41" spans="1:20" ht="12.75">
      <c r="A41" s="7">
        <v>72</v>
      </c>
      <c r="B41" s="7" t="s">
        <v>90</v>
      </c>
      <c r="C41" s="32">
        <f>SUM(C42:C44)</f>
        <v>0</v>
      </c>
      <c r="D41" s="46">
        <f aca="true" t="shared" si="10" ref="D41:R41">SUM(D42:D44)</f>
        <v>0</v>
      </c>
      <c r="E41" s="32">
        <f t="shared" si="10"/>
        <v>0</v>
      </c>
      <c r="F41" s="46">
        <f t="shared" si="10"/>
        <v>0</v>
      </c>
      <c r="G41" s="32">
        <f t="shared" si="10"/>
        <v>0</v>
      </c>
      <c r="H41" s="46">
        <f t="shared" si="10"/>
        <v>0</v>
      </c>
      <c r="I41" s="32">
        <f t="shared" si="10"/>
        <v>0</v>
      </c>
      <c r="J41" s="46">
        <f t="shared" si="10"/>
        <v>0</v>
      </c>
      <c r="K41" s="32">
        <f t="shared" si="10"/>
        <v>0</v>
      </c>
      <c r="L41" s="46">
        <f t="shared" si="10"/>
        <v>0</v>
      </c>
      <c r="M41" s="32">
        <f t="shared" si="10"/>
        <v>0</v>
      </c>
      <c r="N41" s="46">
        <f t="shared" si="10"/>
        <v>0</v>
      </c>
      <c r="O41" s="32">
        <f t="shared" si="10"/>
        <v>0</v>
      </c>
      <c r="P41" s="46">
        <f t="shared" si="10"/>
        <v>0</v>
      </c>
      <c r="Q41" s="32">
        <f t="shared" si="10"/>
        <v>0</v>
      </c>
      <c r="R41" s="46">
        <f t="shared" si="10"/>
        <v>0</v>
      </c>
      <c r="S41" s="32">
        <f t="shared" si="1"/>
        <v>0</v>
      </c>
      <c r="T41" s="41">
        <f t="shared" si="2"/>
        <v>0</v>
      </c>
    </row>
    <row r="42" spans="1:20" s="20" customFormat="1" ht="12.75">
      <c r="A42" s="18">
        <v>72129</v>
      </c>
      <c r="B42" s="18" t="s">
        <v>20</v>
      </c>
      <c r="C42" s="33"/>
      <c r="D42" s="47"/>
      <c r="E42" s="33"/>
      <c r="F42" s="47"/>
      <c r="G42" s="33"/>
      <c r="H42" s="47"/>
      <c r="I42" s="33"/>
      <c r="J42" s="47"/>
      <c r="K42" s="33"/>
      <c r="L42" s="47"/>
      <c r="M42" s="33"/>
      <c r="N42" s="47"/>
      <c r="O42" s="33"/>
      <c r="P42" s="47"/>
      <c r="Q42" s="33"/>
      <c r="R42" s="47"/>
      <c r="S42" s="32">
        <f t="shared" si="1"/>
        <v>0</v>
      </c>
      <c r="T42" s="41">
        <f t="shared" si="2"/>
        <v>0</v>
      </c>
    </row>
    <row r="43" spans="1:20" s="20" customFormat="1" ht="12.75">
      <c r="A43" s="18">
        <v>72273</v>
      </c>
      <c r="B43" s="18" t="s">
        <v>21</v>
      </c>
      <c r="C43" s="33"/>
      <c r="D43" s="47"/>
      <c r="E43" s="33"/>
      <c r="F43" s="47"/>
      <c r="G43" s="33"/>
      <c r="H43" s="47"/>
      <c r="I43" s="33"/>
      <c r="J43" s="47"/>
      <c r="K43" s="33"/>
      <c r="L43" s="47"/>
      <c r="M43" s="33"/>
      <c r="N43" s="47"/>
      <c r="O43" s="33"/>
      <c r="P43" s="47"/>
      <c r="Q43" s="33"/>
      <c r="R43" s="47"/>
      <c r="S43" s="32">
        <f t="shared" si="1"/>
        <v>0</v>
      </c>
      <c r="T43" s="41">
        <f t="shared" si="2"/>
        <v>0</v>
      </c>
    </row>
    <row r="44" spans="1:20" s="20" customFormat="1" ht="12.75">
      <c r="A44" s="18">
        <v>72319</v>
      </c>
      <c r="B44" s="18" t="s">
        <v>22</v>
      </c>
      <c r="C44" s="33"/>
      <c r="D44" s="47"/>
      <c r="E44" s="33"/>
      <c r="F44" s="47"/>
      <c r="G44" s="33"/>
      <c r="H44" s="47"/>
      <c r="I44" s="33"/>
      <c r="J44" s="47"/>
      <c r="K44" s="33"/>
      <c r="L44" s="47"/>
      <c r="M44" s="33"/>
      <c r="N44" s="47"/>
      <c r="O44" s="33"/>
      <c r="P44" s="47"/>
      <c r="Q44" s="33"/>
      <c r="R44" s="47"/>
      <c r="S44" s="32">
        <f t="shared" si="1"/>
        <v>0</v>
      </c>
      <c r="T44" s="41">
        <f t="shared" si="2"/>
        <v>0</v>
      </c>
    </row>
    <row r="45" spans="1:20" ht="12.75">
      <c r="A45" s="7">
        <v>8</v>
      </c>
      <c r="B45" s="7" t="s">
        <v>81</v>
      </c>
      <c r="C45" s="32">
        <f>C46</f>
        <v>0</v>
      </c>
      <c r="D45" s="46">
        <f aca="true" t="shared" si="11" ref="D45:R46">D46</f>
        <v>0</v>
      </c>
      <c r="E45" s="32">
        <f t="shared" si="11"/>
        <v>0</v>
      </c>
      <c r="F45" s="46">
        <f t="shared" si="11"/>
        <v>0</v>
      </c>
      <c r="G45" s="32">
        <f t="shared" si="11"/>
        <v>0</v>
      </c>
      <c r="H45" s="46">
        <f t="shared" si="11"/>
        <v>0</v>
      </c>
      <c r="I45" s="32">
        <f t="shared" si="11"/>
        <v>0</v>
      </c>
      <c r="J45" s="46">
        <f t="shared" si="11"/>
        <v>0</v>
      </c>
      <c r="K45" s="32">
        <f t="shared" si="11"/>
        <v>0</v>
      </c>
      <c r="L45" s="46">
        <f t="shared" si="11"/>
        <v>0</v>
      </c>
      <c r="M45" s="32">
        <f t="shared" si="11"/>
        <v>0</v>
      </c>
      <c r="N45" s="46">
        <f t="shared" si="11"/>
        <v>0</v>
      </c>
      <c r="O45" s="32">
        <f t="shared" si="11"/>
        <v>0</v>
      </c>
      <c r="P45" s="46">
        <f t="shared" si="11"/>
        <v>0</v>
      </c>
      <c r="Q45" s="32">
        <f t="shared" si="11"/>
        <v>0</v>
      </c>
      <c r="R45" s="46">
        <f t="shared" si="11"/>
        <v>0</v>
      </c>
      <c r="S45" s="32">
        <f t="shared" si="1"/>
        <v>0</v>
      </c>
      <c r="T45" s="41">
        <f t="shared" si="2"/>
        <v>0</v>
      </c>
    </row>
    <row r="46" spans="1:20" ht="12.75">
      <c r="A46" s="7">
        <v>84</v>
      </c>
      <c r="B46" s="7" t="s">
        <v>91</v>
      </c>
      <c r="C46" s="32">
        <f>C47</f>
        <v>0</v>
      </c>
      <c r="D46" s="46">
        <f t="shared" si="11"/>
        <v>0</v>
      </c>
      <c r="E46" s="32">
        <f t="shared" si="11"/>
        <v>0</v>
      </c>
      <c r="F46" s="46">
        <f t="shared" si="11"/>
        <v>0</v>
      </c>
      <c r="G46" s="32">
        <f t="shared" si="11"/>
        <v>0</v>
      </c>
      <c r="H46" s="46">
        <f t="shared" si="11"/>
        <v>0</v>
      </c>
      <c r="I46" s="32">
        <f t="shared" si="11"/>
        <v>0</v>
      </c>
      <c r="J46" s="46">
        <f t="shared" si="11"/>
        <v>0</v>
      </c>
      <c r="K46" s="32">
        <f t="shared" si="11"/>
        <v>0</v>
      </c>
      <c r="L46" s="46">
        <f t="shared" si="11"/>
        <v>0</v>
      </c>
      <c r="M46" s="32">
        <f t="shared" si="11"/>
        <v>0</v>
      </c>
      <c r="N46" s="46">
        <f t="shared" si="11"/>
        <v>0</v>
      </c>
      <c r="O46" s="32">
        <f t="shared" si="11"/>
        <v>0</v>
      </c>
      <c r="P46" s="46">
        <f t="shared" si="11"/>
        <v>0</v>
      </c>
      <c r="Q46" s="32">
        <f t="shared" si="11"/>
        <v>0</v>
      </c>
      <c r="R46" s="46">
        <f t="shared" si="11"/>
        <v>0</v>
      </c>
      <c r="S46" s="32">
        <f t="shared" si="1"/>
        <v>0</v>
      </c>
      <c r="T46" s="41">
        <f t="shared" si="2"/>
        <v>0</v>
      </c>
    </row>
    <row r="47" spans="1:20" s="20" customFormat="1" ht="12.75">
      <c r="A47" s="18">
        <v>84221</v>
      </c>
      <c r="B47" s="18" t="s">
        <v>80</v>
      </c>
      <c r="C47" s="33"/>
      <c r="D47" s="47"/>
      <c r="E47" s="33"/>
      <c r="F47" s="47"/>
      <c r="G47" s="33"/>
      <c r="H47" s="47"/>
      <c r="I47" s="33"/>
      <c r="J47" s="47"/>
      <c r="K47" s="33"/>
      <c r="L47" s="47"/>
      <c r="M47" s="33"/>
      <c r="N47" s="47"/>
      <c r="O47" s="33"/>
      <c r="P47" s="47"/>
      <c r="Q47" s="33"/>
      <c r="R47" s="47"/>
      <c r="S47" s="32">
        <f t="shared" si="1"/>
        <v>0</v>
      </c>
      <c r="T47" s="41">
        <f t="shared" si="2"/>
        <v>0</v>
      </c>
    </row>
    <row r="48" spans="1:20" s="1" customFormat="1" ht="12.75">
      <c r="A48" s="19">
        <v>9221</v>
      </c>
      <c r="B48" s="19" t="s">
        <v>121</v>
      </c>
      <c r="C48" s="34"/>
      <c r="D48" s="48">
        <v>2600.59</v>
      </c>
      <c r="E48" s="34"/>
      <c r="F48" s="48"/>
      <c r="G48" s="34"/>
      <c r="H48" s="48"/>
      <c r="I48" s="34"/>
      <c r="J48" s="48"/>
      <c r="K48" s="34"/>
      <c r="L48" s="48"/>
      <c r="M48" s="34"/>
      <c r="N48" s="48">
        <v>22119</v>
      </c>
      <c r="O48" s="34"/>
      <c r="P48" s="48">
        <v>10135</v>
      </c>
      <c r="Q48" s="34"/>
      <c r="R48" s="48">
        <v>10000</v>
      </c>
      <c r="S48" s="32">
        <f t="shared" si="1"/>
        <v>0</v>
      </c>
      <c r="T48" s="41">
        <f t="shared" si="2"/>
        <v>44854.59</v>
      </c>
    </row>
    <row r="49" spans="1:20" ht="12.75">
      <c r="A49" s="4"/>
      <c r="B49" s="7" t="s">
        <v>89</v>
      </c>
      <c r="C49" s="32">
        <f>C10+C24+C29+C31+C36+C48</f>
        <v>8012900</v>
      </c>
      <c r="D49" s="46">
        <f>D10+D24+D29+D31+D36+D48</f>
        <v>8902600.59</v>
      </c>
      <c r="E49" s="46">
        <f aca="true" t="shared" si="12" ref="E49:R49">E10+E24+E29+E31+E36+E48</f>
        <v>882787</v>
      </c>
      <c r="F49" s="46">
        <f t="shared" si="12"/>
        <v>800230</v>
      </c>
      <c r="G49" s="46">
        <f t="shared" si="12"/>
        <v>166213</v>
      </c>
      <c r="H49" s="46">
        <f t="shared" si="12"/>
        <v>171213</v>
      </c>
      <c r="I49" s="46">
        <f t="shared" si="12"/>
        <v>80000</v>
      </c>
      <c r="J49" s="46">
        <f t="shared" si="12"/>
        <v>80000</v>
      </c>
      <c r="K49" s="46">
        <f t="shared" si="12"/>
        <v>75000</v>
      </c>
      <c r="L49" s="46">
        <f t="shared" si="12"/>
        <v>75000</v>
      </c>
      <c r="M49" s="46">
        <f t="shared" si="12"/>
        <v>50000</v>
      </c>
      <c r="N49" s="46">
        <f t="shared" si="12"/>
        <v>72119</v>
      </c>
      <c r="O49" s="46">
        <f t="shared" si="12"/>
        <v>100000</v>
      </c>
      <c r="P49" s="46">
        <f t="shared" si="12"/>
        <v>110135</v>
      </c>
      <c r="Q49" s="46">
        <f t="shared" si="12"/>
        <v>75000</v>
      </c>
      <c r="R49" s="46">
        <f t="shared" si="12"/>
        <v>85000</v>
      </c>
      <c r="S49" s="36">
        <f>SUM(S9+S48)</f>
        <v>9441900</v>
      </c>
      <c r="T49" s="36">
        <f>SUM(T9+T48)</f>
        <v>10296297.59</v>
      </c>
    </row>
    <row r="50" spans="1:20" ht="6" customHeight="1">
      <c r="A50" s="9"/>
      <c r="B50" s="10"/>
      <c r="C50" s="11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11"/>
    </row>
    <row r="51" spans="1:20" ht="13.5" thickBot="1">
      <c r="A51" s="10" t="s">
        <v>99</v>
      </c>
      <c r="B51" s="12"/>
      <c r="C51" s="11"/>
      <c r="D51" s="56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11"/>
    </row>
    <row r="52" spans="1:20" ht="13.5" thickBot="1">
      <c r="A52" s="3" t="s">
        <v>103</v>
      </c>
      <c r="B52" s="3"/>
      <c r="C52" s="65" t="s">
        <v>30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24"/>
      <c r="T52" s="23"/>
    </row>
    <row r="53" spans="1:20" ht="12.75">
      <c r="A53" s="3"/>
      <c r="B53" s="3"/>
      <c r="C53" s="61" t="s">
        <v>29</v>
      </c>
      <c r="D53" s="62"/>
      <c r="E53" s="62"/>
      <c r="F53" s="62"/>
      <c r="G53" s="62"/>
      <c r="H53" s="62"/>
      <c r="I53" s="61" t="s">
        <v>60</v>
      </c>
      <c r="J53" s="62"/>
      <c r="K53" s="61" t="s">
        <v>61</v>
      </c>
      <c r="L53" s="62"/>
      <c r="M53" s="61" t="s">
        <v>62</v>
      </c>
      <c r="N53" s="62"/>
      <c r="O53" s="71" t="s">
        <v>136</v>
      </c>
      <c r="P53" s="62"/>
      <c r="Q53" s="61" t="s">
        <v>96</v>
      </c>
      <c r="R53" s="62"/>
      <c r="S53" s="25" t="s">
        <v>63</v>
      </c>
      <c r="T53" s="57" t="s">
        <v>63</v>
      </c>
    </row>
    <row r="54" spans="1:20" ht="12.75">
      <c r="A54" s="17" t="s">
        <v>0</v>
      </c>
      <c r="B54" s="5" t="s">
        <v>1</v>
      </c>
      <c r="C54" s="63" t="s">
        <v>3</v>
      </c>
      <c r="D54" s="64"/>
      <c r="E54" s="63" t="s">
        <v>4</v>
      </c>
      <c r="F54" s="64"/>
      <c r="G54" s="63" t="s">
        <v>98</v>
      </c>
      <c r="H54" s="64"/>
      <c r="I54" s="63" t="s">
        <v>97</v>
      </c>
      <c r="J54" s="64"/>
      <c r="K54" s="63" t="s">
        <v>95</v>
      </c>
      <c r="L54" s="64"/>
      <c r="M54" s="63" t="s">
        <v>101</v>
      </c>
      <c r="N54" s="64"/>
      <c r="O54" s="63" t="s">
        <v>137</v>
      </c>
      <c r="P54" s="64"/>
      <c r="Q54" s="63" t="s">
        <v>102</v>
      </c>
      <c r="R54" s="64"/>
      <c r="S54" s="29">
        <v>2021</v>
      </c>
      <c r="T54" s="29">
        <v>2021</v>
      </c>
    </row>
    <row r="55" spans="1:20" ht="12.75">
      <c r="A55" s="4"/>
      <c r="B55" s="5"/>
      <c r="C55" s="30" t="s">
        <v>94</v>
      </c>
      <c r="D55" s="44" t="s">
        <v>124</v>
      </c>
      <c r="E55" s="30" t="s">
        <v>94</v>
      </c>
      <c r="F55" s="44" t="s">
        <v>125</v>
      </c>
      <c r="G55" s="30" t="s">
        <v>94</v>
      </c>
      <c r="H55" s="44" t="s">
        <v>124</v>
      </c>
      <c r="I55" s="30" t="s">
        <v>94</v>
      </c>
      <c r="J55" s="44" t="s">
        <v>123</v>
      </c>
      <c r="K55" s="30" t="s">
        <v>94</v>
      </c>
      <c r="L55" s="44" t="s">
        <v>123</v>
      </c>
      <c r="M55" s="30" t="s">
        <v>94</v>
      </c>
      <c r="N55" s="44" t="s">
        <v>123</v>
      </c>
      <c r="O55" s="30" t="s">
        <v>94</v>
      </c>
      <c r="P55" s="44" t="s">
        <v>123</v>
      </c>
      <c r="Q55" s="30" t="s">
        <v>94</v>
      </c>
      <c r="R55" s="44" t="s">
        <v>124</v>
      </c>
      <c r="S55" s="35" t="s">
        <v>94</v>
      </c>
      <c r="T55" s="58" t="s">
        <v>123</v>
      </c>
    </row>
    <row r="56" spans="1:20" ht="12.75">
      <c r="A56" s="4"/>
      <c r="B56" s="6"/>
      <c r="C56" s="31">
        <v>1</v>
      </c>
      <c r="D56" s="45">
        <v>2</v>
      </c>
      <c r="E56" s="31">
        <v>3</v>
      </c>
      <c r="F56" s="31">
        <v>4</v>
      </c>
      <c r="G56" s="45">
        <v>5</v>
      </c>
      <c r="H56" s="31">
        <v>6</v>
      </c>
      <c r="I56" s="31">
        <v>7</v>
      </c>
      <c r="J56" s="45">
        <v>8</v>
      </c>
      <c r="K56" s="31">
        <v>9</v>
      </c>
      <c r="L56" s="31">
        <v>10</v>
      </c>
      <c r="M56" s="45">
        <v>11</v>
      </c>
      <c r="N56" s="31">
        <v>12</v>
      </c>
      <c r="O56" s="31">
        <v>13</v>
      </c>
      <c r="P56" s="45">
        <v>14</v>
      </c>
      <c r="Q56" s="31">
        <v>15</v>
      </c>
      <c r="R56" s="31">
        <v>16</v>
      </c>
      <c r="S56" s="45">
        <v>17</v>
      </c>
      <c r="T56" s="31">
        <v>18</v>
      </c>
    </row>
    <row r="57" spans="1:20" ht="12.75">
      <c r="A57" s="13">
        <v>3</v>
      </c>
      <c r="B57" s="13" t="s">
        <v>23</v>
      </c>
      <c r="C57" s="32">
        <f aca="true" t="shared" si="13" ref="C57:R57">C58+C73+C115</f>
        <v>7972900</v>
      </c>
      <c r="D57" s="46">
        <f t="shared" si="13"/>
        <v>8862601</v>
      </c>
      <c r="E57" s="32">
        <f t="shared" si="13"/>
        <v>867787</v>
      </c>
      <c r="F57" s="46">
        <f t="shared" si="13"/>
        <v>785230</v>
      </c>
      <c r="G57" s="32">
        <f t="shared" si="13"/>
        <v>141213</v>
      </c>
      <c r="H57" s="46">
        <f t="shared" si="13"/>
        <v>141213</v>
      </c>
      <c r="I57" s="32">
        <f t="shared" si="13"/>
        <v>50000</v>
      </c>
      <c r="J57" s="46">
        <f t="shared" si="13"/>
        <v>45000</v>
      </c>
      <c r="K57" s="32">
        <f t="shared" si="13"/>
        <v>75000</v>
      </c>
      <c r="L57" s="46">
        <f t="shared" si="13"/>
        <v>75000</v>
      </c>
      <c r="M57" s="32">
        <f t="shared" si="13"/>
        <v>35000</v>
      </c>
      <c r="N57" s="46">
        <f t="shared" si="13"/>
        <v>57119</v>
      </c>
      <c r="O57" s="32">
        <f t="shared" si="13"/>
        <v>100000</v>
      </c>
      <c r="P57" s="46">
        <f t="shared" si="13"/>
        <v>110135</v>
      </c>
      <c r="Q57" s="32">
        <f t="shared" si="13"/>
        <v>55000</v>
      </c>
      <c r="R57" s="46">
        <f t="shared" si="13"/>
        <v>55000</v>
      </c>
      <c r="S57" s="32">
        <f aca="true" t="shared" si="14" ref="S57:S88">SUM(C57,E57,G57,I57,K57,M57,O57,Q57)</f>
        <v>9296900</v>
      </c>
      <c r="T57" s="41">
        <f aca="true" t="shared" si="15" ref="T57:T88">SUM(D57,F57,H57,J57,L57,N57,P57,R57)</f>
        <v>10131298</v>
      </c>
    </row>
    <row r="58" spans="1:20" ht="12.75">
      <c r="A58" s="7">
        <v>31</v>
      </c>
      <c r="B58" s="7" t="s">
        <v>24</v>
      </c>
      <c r="C58" s="32">
        <f>SUM(C59,C64,C69)</f>
        <v>7922900</v>
      </c>
      <c r="D58" s="46">
        <f>SUM(D59,D64,D69)</f>
        <v>8810000</v>
      </c>
      <c r="E58" s="32">
        <f aca="true" t="shared" si="16" ref="E58:L58">SUM(E59,E64,E69)</f>
        <v>0</v>
      </c>
      <c r="F58" s="46">
        <f t="shared" si="16"/>
        <v>0</v>
      </c>
      <c r="G58" s="32">
        <f t="shared" si="16"/>
        <v>130000</v>
      </c>
      <c r="H58" s="46">
        <f t="shared" si="16"/>
        <v>130000</v>
      </c>
      <c r="I58" s="32">
        <f t="shared" si="16"/>
        <v>40000</v>
      </c>
      <c r="J58" s="46">
        <f t="shared" si="16"/>
        <v>35000</v>
      </c>
      <c r="K58" s="32">
        <f t="shared" si="16"/>
        <v>25000</v>
      </c>
      <c r="L58" s="46">
        <f t="shared" si="16"/>
        <v>25000</v>
      </c>
      <c r="M58" s="32">
        <f aca="true" t="shared" si="17" ref="M58:R58">SUM(M59,M64,M69)</f>
        <v>0</v>
      </c>
      <c r="N58" s="46">
        <f t="shared" si="17"/>
        <v>0</v>
      </c>
      <c r="O58" s="32">
        <f t="shared" si="17"/>
        <v>80000</v>
      </c>
      <c r="P58" s="46">
        <f t="shared" si="17"/>
        <v>90135</v>
      </c>
      <c r="Q58" s="32">
        <f t="shared" si="17"/>
        <v>1000</v>
      </c>
      <c r="R58" s="46">
        <f t="shared" si="17"/>
        <v>1000</v>
      </c>
      <c r="S58" s="32">
        <f t="shared" si="14"/>
        <v>8198900</v>
      </c>
      <c r="T58" s="41">
        <f t="shared" si="15"/>
        <v>9091135</v>
      </c>
    </row>
    <row r="59" spans="1:20" s="1" customFormat="1" ht="12.75">
      <c r="A59" s="19">
        <v>311</v>
      </c>
      <c r="B59" s="19"/>
      <c r="C59" s="34">
        <v>6825000</v>
      </c>
      <c r="D59" s="48">
        <v>7548000</v>
      </c>
      <c r="E59" s="34">
        <f aca="true" t="shared" si="18" ref="E59:R59">SUM(E61:E63)</f>
        <v>0</v>
      </c>
      <c r="F59" s="48">
        <f t="shared" si="18"/>
        <v>0</v>
      </c>
      <c r="G59" s="34"/>
      <c r="H59" s="48">
        <f t="shared" si="18"/>
        <v>0</v>
      </c>
      <c r="I59" s="34">
        <f t="shared" si="18"/>
        <v>0</v>
      </c>
      <c r="J59" s="48"/>
      <c r="K59" s="34">
        <f t="shared" si="18"/>
        <v>0</v>
      </c>
      <c r="L59" s="48">
        <f t="shared" si="18"/>
        <v>0</v>
      </c>
      <c r="M59" s="34">
        <f t="shared" si="18"/>
        <v>0</v>
      </c>
      <c r="N59" s="48">
        <f t="shared" si="18"/>
        <v>0</v>
      </c>
      <c r="O59" s="34">
        <f t="shared" si="18"/>
        <v>0</v>
      </c>
      <c r="P59" s="48">
        <f t="shared" si="18"/>
        <v>0</v>
      </c>
      <c r="Q59" s="34">
        <f t="shared" si="18"/>
        <v>1000</v>
      </c>
      <c r="R59" s="48">
        <f t="shared" si="18"/>
        <v>1000</v>
      </c>
      <c r="S59" s="32">
        <f t="shared" si="14"/>
        <v>6826000</v>
      </c>
      <c r="T59" s="41">
        <f t="shared" si="15"/>
        <v>7549000</v>
      </c>
    </row>
    <row r="60" spans="1:20" s="1" customFormat="1" ht="12.75">
      <c r="A60" s="19">
        <v>31111</v>
      </c>
      <c r="B60" s="19" t="s">
        <v>141</v>
      </c>
      <c r="C60" s="34">
        <v>6625000</v>
      </c>
      <c r="D60" s="48">
        <v>6938000</v>
      </c>
      <c r="E60" s="34"/>
      <c r="F60" s="48"/>
      <c r="G60" s="34"/>
      <c r="H60" s="48"/>
      <c r="I60" s="34"/>
      <c r="J60" s="48"/>
      <c r="K60" s="34"/>
      <c r="L60" s="48"/>
      <c r="M60" s="34"/>
      <c r="N60" s="48"/>
      <c r="O60" s="34"/>
      <c r="P60" s="48"/>
      <c r="Q60" s="34"/>
      <c r="R60" s="48"/>
      <c r="S60" s="32">
        <f t="shared" si="14"/>
        <v>6625000</v>
      </c>
      <c r="T60" s="41">
        <f t="shared" si="15"/>
        <v>6938000</v>
      </c>
    </row>
    <row r="61" spans="1:20" ht="12.75">
      <c r="A61" s="4">
        <v>31113</v>
      </c>
      <c r="B61" s="4" t="s">
        <v>140</v>
      </c>
      <c r="C61" s="37"/>
      <c r="D61" s="49">
        <v>400000</v>
      </c>
      <c r="E61" s="37"/>
      <c r="F61" s="46"/>
      <c r="G61" s="37"/>
      <c r="H61" s="49"/>
      <c r="I61" s="33"/>
      <c r="J61" s="47"/>
      <c r="K61" s="33"/>
      <c r="L61" s="47"/>
      <c r="M61" s="33"/>
      <c r="N61" s="47"/>
      <c r="O61" s="33"/>
      <c r="P61" s="47"/>
      <c r="Q61" s="33">
        <v>1000</v>
      </c>
      <c r="R61" s="47">
        <v>1000</v>
      </c>
      <c r="S61" s="32">
        <f t="shared" si="14"/>
        <v>1000</v>
      </c>
      <c r="T61" s="41">
        <f t="shared" si="15"/>
        <v>401000</v>
      </c>
    </row>
    <row r="62" spans="1:20" ht="12.75">
      <c r="A62" s="4">
        <v>31131</v>
      </c>
      <c r="B62" s="4" t="s">
        <v>106</v>
      </c>
      <c r="C62" s="37">
        <v>210000</v>
      </c>
      <c r="D62" s="49">
        <v>210000</v>
      </c>
      <c r="E62" s="37"/>
      <c r="F62" s="46"/>
      <c r="G62" s="37"/>
      <c r="H62" s="49"/>
      <c r="I62" s="33"/>
      <c r="J62" s="47"/>
      <c r="K62" s="33"/>
      <c r="L62" s="47"/>
      <c r="M62" s="33"/>
      <c r="N62" s="47"/>
      <c r="O62" s="33"/>
      <c r="P62" s="47"/>
      <c r="Q62" s="33"/>
      <c r="R62" s="47"/>
      <c r="S62" s="32">
        <f t="shared" si="14"/>
        <v>210000</v>
      </c>
      <c r="T62" s="41">
        <f t="shared" si="15"/>
        <v>210000</v>
      </c>
    </row>
    <row r="63" spans="1:20" ht="12.75">
      <c r="A63" s="4">
        <v>31141</v>
      </c>
      <c r="B63" s="4" t="s">
        <v>107</v>
      </c>
      <c r="C63" s="37"/>
      <c r="D63" s="49"/>
      <c r="E63" s="37"/>
      <c r="F63" s="46"/>
      <c r="G63" s="37"/>
      <c r="H63" s="49"/>
      <c r="I63" s="33"/>
      <c r="J63" s="47"/>
      <c r="K63" s="33"/>
      <c r="L63" s="47"/>
      <c r="M63" s="33"/>
      <c r="N63" s="47"/>
      <c r="O63" s="33"/>
      <c r="P63" s="47"/>
      <c r="Q63" s="33"/>
      <c r="R63" s="47"/>
      <c r="S63" s="32">
        <f t="shared" si="14"/>
        <v>0</v>
      </c>
      <c r="T63" s="41">
        <f t="shared" si="15"/>
        <v>0</v>
      </c>
    </row>
    <row r="64" spans="1:20" s="1" customFormat="1" ht="12.75">
      <c r="A64" s="19">
        <v>312</v>
      </c>
      <c r="B64" s="19"/>
      <c r="C64" s="34">
        <f>SUM(C65:C68)</f>
        <v>149000</v>
      </c>
      <c r="D64" s="48">
        <f aca="true" t="shared" si="19" ref="D64:R64">SUM(D65:D68)</f>
        <v>249000</v>
      </c>
      <c r="E64" s="34">
        <f t="shared" si="19"/>
        <v>0</v>
      </c>
      <c r="F64" s="48">
        <f t="shared" si="19"/>
        <v>0</v>
      </c>
      <c r="G64" s="34">
        <f t="shared" si="19"/>
        <v>130000</v>
      </c>
      <c r="H64" s="48">
        <f t="shared" si="19"/>
        <v>130000</v>
      </c>
      <c r="I64" s="34">
        <f t="shared" si="19"/>
        <v>40000</v>
      </c>
      <c r="J64" s="48">
        <f t="shared" si="19"/>
        <v>35000</v>
      </c>
      <c r="K64" s="34">
        <f t="shared" si="19"/>
        <v>25000</v>
      </c>
      <c r="L64" s="48">
        <f t="shared" si="19"/>
        <v>25000</v>
      </c>
      <c r="M64" s="34">
        <f t="shared" si="19"/>
        <v>0</v>
      </c>
      <c r="N64" s="48">
        <f t="shared" si="19"/>
        <v>0</v>
      </c>
      <c r="O64" s="34">
        <f t="shared" si="19"/>
        <v>80000</v>
      </c>
      <c r="P64" s="48">
        <f t="shared" si="19"/>
        <v>90135</v>
      </c>
      <c r="Q64" s="34">
        <f t="shared" si="19"/>
        <v>0</v>
      </c>
      <c r="R64" s="48">
        <f t="shared" si="19"/>
        <v>0</v>
      </c>
      <c r="S64" s="32">
        <f t="shared" si="14"/>
        <v>424000</v>
      </c>
      <c r="T64" s="41">
        <f t="shared" si="15"/>
        <v>529135</v>
      </c>
    </row>
    <row r="65" spans="1:20" s="20" customFormat="1" ht="12.75">
      <c r="A65" s="18">
        <v>31212</v>
      </c>
      <c r="B65" s="18" t="s">
        <v>108</v>
      </c>
      <c r="C65" s="33">
        <v>29000</v>
      </c>
      <c r="D65" s="47">
        <v>29000</v>
      </c>
      <c r="E65" s="33"/>
      <c r="F65" s="47"/>
      <c r="G65" s="33"/>
      <c r="H65" s="47"/>
      <c r="I65" s="33"/>
      <c r="J65" s="47"/>
      <c r="K65" s="33"/>
      <c r="L65" s="47"/>
      <c r="M65" s="33"/>
      <c r="N65" s="47"/>
      <c r="O65" s="33"/>
      <c r="P65" s="47"/>
      <c r="Q65" s="33"/>
      <c r="R65" s="47"/>
      <c r="S65" s="32">
        <f t="shared" si="14"/>
        <v>29000</v>
      </c>
      <c r="T65" s="41">
        <f t="shared" si="15"/>
        <v>29000</v>
      </c>
    </row>
    <row r="66" spans="1:20" s="20" customFormat="1" ht="12.75">
      <c r="A66" s="18">
        <v>31214</v>
      </c>
      <c r="B66" s="18" t="s">
        <v>109</v>
      </c>
      <c r="C66" s="33">
        <v>20000</v>
      </c>
      <c r="D66" s="47">
        <v>20000</v>
      </c>
      <c r="E66" s="33"/>
      <c r="F66" s="47"/>
      <c r="G66" s="33"/>
      <c r="H66" s="47"/>
      <c r="I66" s="33"/>
      <c r="J66" s="47"/>
      <c r="K66" s="33"/>
      <c r="L66" s="47"/>
      <c r="M66" s="33"/>
      <c r="N66" s="47"/>
      <c r="O66" s="33"/>
      <c r="P66" s="47"/>
      <c r="Q66" s="33"/>
      <c r="R66" s="47"/>
      <c r="S66" s="32">
        <f t="shared" si="14"/>
        <v>20000</v>
      </c>
      <c r="T66" s="41">
        <f t="shared" si="15"/>
        <v>20000</v>
      </c>
    </row>
    <row r="67" spans="1:20" s="20" customFormat="1" ht="12.75">
      <c r="A67" s="18">
        <v>31219</v>
      </c>
      <c r="B67" s="18" t="s">
        <v>110</v>
      </c>
      <c r="C67" s="33">
        <v>80000</v>
      </c>
      <c r="D67" s="47">
        <v>180000</v>
      </c>
      <c r="E67" s="33"/>
      <c r="F67" s="47"/>
      <c r="G67" s="33"/>
      <c r="H67" s="47"/>
      <c r="I67" s="33"/>
      <c r="J67" s="47"/>
      <c r="K67" s="33">
        <v>25000</v>
      </c>
      <c r="L67" s="47">
        <v>25000</v>
      </c>
      <c r="M67" s="33"/>
      <c r="N67" s="47"/>
      <c r="O67" s="33"/>
      <c r="P67" s="47"/>
      <c r="Q67" s="33"/>
      <c r="R67" s="47"/>
      <c r="S67" s="32">
        <f t="shared" si="14"/>
        <v>105000</v>
      </c>
      <c r="T67" s="41">
        <f t="shared" si="15"/>
        <v>205000</v>
      </c>
    </row>
    <row r="68" spans="1:20" ht="12.75">
      <c r="A68" s="4">
        <v>31212</v>
      </c>
      <c r="B68" s="4" t="s">
        <v>138</v>
      </c>
      <c r="C68" s="37">
        <v>20000</v>
      </c>
      <c r="D68" s="49">
        <v>20000</v>
      </c>
      <c r="E68" s="37"/>
      <c r="F68" s="46"/>
      <c r="G68" s="37">
        <v>130000</v>
      </c>
      <c r="H68" s="49">
        <v>130000</v>
      </c>
      <c r="I68" s="33">
        <v>40000</v>
      </c>
      <c r="J68" s="47">
        <v>35000</v>
      </c>
      <c r="K68" s="33"/>
      <c r="L68" s="47"/>
      <c r="M68" s="33"/>
      <c r="N68" s="47"/>
      <c r="O68" s="33">
        <v>80000</v>
      </c>
      <c r="P68" s="47">
        <v>90135</v>
      </c>
      <c r="Q68" s="33"/>
      <c r="R68" s="47"/>
      <c r="S68" s="32">
        <f t="shared" si="14"/>
        <v>270000</v>
      </c>
      <c r="T68" s="41">
        <f t="shared" si="15"/>
        <v>275135</v>
      </c>
    </row>
    <row r="69" spans="1:20" s="1" customFormat="1" ht="12.75">
      <c r="A69" s="7">
        <v>313</v>
      </c>
      <c r="B69" s="7"/>
      <c r="C69" s="32">
        <f aca="true" t="shared" si="20" ref="C69:R69">SUM(C70:C71)</f>
        <v>948900</v>
      </c>
      <c r="D69" s="46">
        <f t="shared" si="20"/>
        <v>1013000</v>
      </c>
      <c r="E69" s="32">
        <f t="shared" si="20"/>
        <v>0</v>
      </c>
      <c r="F69" s="46">
        <f t="shared" si="20"/>
        <v>0</v>
      </c>
      <c r="G69" s="32">
        <f t="shared" si="20"/>
        <v>0</v>
      </c>
      <c r="H69" s="46">
        <f t="shared" si="20"/>
        <v>0</v>
      </c>
      <c r="I69" s="32">
        <f t="shared" si="20"/>
        <v>0</v>
      </c>
      <c r="J69" s="46">
        <f t="shared" si="20"/>
        <v>0</v>
      </c>
      <c r="K69" s="32">
        <f t="shared" si="20"/>
        <v>0</v>
      </c>
      <c r="L69" s="46">
        <f t="shared" si="20"/>
        <v>0</v>
      </c>
      <c r="M69" s="32">
        <f t="shared" si="20"/>
        <v>0</v>
      </c>
      <c r="N69" s="46">
        <f t="shared" si="20"/>
        <v>0</v>
      </c>
      <c r="O69" s="32">
        <f t="shared" si="20"/>
        <v>0</v>
      </c>
      <c r="P69" s="46">
        <f t="shared" si="20"/>
        <v>0</v>
      </c>
      <c r="Q69" s="32">
        <f t="shared" si="20"/>
        <v>0</v>
      </c>
      <c r="R69" s="46">
        <f t="shared" si="20"/>
        <v>0</v>
      </c>
      <c r="S69" s="32">
        <f t="shared" si="14"/>
        <v>948900</v>
      </c>
      <c r="T69" s="41">
        <f t="shared" si="15"/>
        <v>1013000</v>
      </c>
    </row>
    <row r="70" spans="1:20" ht="12.75">
      <c r="A70" s="4">
        <v>31321</v>
      </c>
      <c r="B70" s="4" t="s">
        <v>25</v>
      </c>
      <c r="C70" s="37">
        <v>937900</v>
      </c>
      <c r="D70" s="49">
        <v>1002000</v>
      </c>
      <c r="E70" s="37"/>
      <c r="F70" s="46"/>
      <c r="G70" s="37"/>
      <c r="H70" s="49"/>
      <c r="I70" s="33"/>
      <c r="J70" s="47"/>
      <c r="K70" s="33"/>
      <c r="L70" s="47"/>
      <c r="M70" s="33"/>
      <c r="N70" s="47"/>
      <c r="O70" s="33"/>
      <c r="P70" s="47"/>
      <c r="Q70" s="33"/>
      <c r="R70" s="47"/>
      <c r="S70" s="32">
        <f t="shared" si="14"/>
        <v>937900</v>
      </c>
      <c r="T70" s="41">
        <f t="shared" si="15"/>
        <v>1002000</v>
      </c>
    </row>
    <row r="71" spans="1:20" ht="12" customHeight="1">
      <c r="A71" s="4">
        <v>31333</v>
      </c>
      <c r="B71" s="4" t="s">
        <v>142</v>
      </c>
      <c r="C71" s="37">
        <v>11000</v>
      </c>
      <c r="D71" s="49">
        <v>11000</v>
      </c>
      <c r="E71" s="37"/>
      <c r="F71" s="46"/>
      <c r="G71" s="37"/>
      <c r="H71" s="49"/>
      <c r="I71" s="33"/>
      <c r="J71" s="47"/>
      <c r="K71" s="33"/>
      <c r="L71" s="47"/>
      <c r="M71" s="33"/>
      <c r="N71" s="47"/>
      <c r="O71" s="33"/>
      <c r="P71" s="47"/>
      <c r="Q71" s="33"/>
      <c r="R71" s="47"/>
      <c r="S71" s="32">
        <f t="shared" si="14"/>
        <v>11000</v>
      </c>
      <c r="T71" s="41">
        <f t="shared" si="15"/>
        <v>11000</v>
      </c>
    </row>
    <row r="72" spans="1:20" ht="12.75" hidden="1">
      <c r="A72" s="4"/>
      <c r="B72" s="4"/>
      <c r="C72" s="37"/>
      <c r="D72" s="49"/>
      <c r="E72" s="37"/>
      <c r="F72" s="46"/>
      <c r="G72" s="37"/>
      <c r="H72" s="49"/>
      <c r="I72" s="33"/>
      <c r="J72" s="47"/>
      <c r="K72" s="33"/>
      <c r="L72" s="47"/>
      <c r="M72" s="33"/>
      <c r="N72" s="47"/>
      <c r="O72" s="33"/>
      <c r="P72" s="47"/>
      <c r="Q72" s="33"/>
      <c r="R72" s="47"/>
      <c r="S72" s="32">
        <f t="shared" si="14"/>
        <v>0</v>
      </c>
      <c r="T72" s="41">
        <f t="shared" si="15"/>
        <v>0</v>
      </c>
    </row>
    <row r="73" spans="1:20" ht="12.75">
      <c r="A73" s="7">
        <v>32</v>
      </c>
      <c r="B73" s="7" t="s">
        <v>26</v>
      </c>
      <c r="C73" s="32">
        <f>SUM(C74,C79,C91,C108)</f>
        <v>50000</v>
      </c>
      <c r="D73" s="46">
        <f>SUM(D74,D79,D91,D108)</f>
        <v>52601</v>
      </c>
      <c r="E73" s="32">
        <f aca="true" t="shared" si="21" ref="E73:P73">SUM(E74,E79,E91,E108)</f>
        <v>863787</v>
      </c>
      <c r="F73" s="46">
        <f t="shared" si="21"/>
        <v>781230</v>
      </c>
      <c r="G73" s="32">
        <f t="shared" si="21"/>
        <v>11213</v>
      </c>
      <c r="H73" s="46">
        <f t="shared" si="21"/>
        <v>11213</v>
      </c>
      <c r="I73" s="32">
        <f t="shared" si="21"/>
        <v>10000</v>
      </c>
      <c r="J73" s="46">
        <f t="shared" si="21"/>
        <v>10000</v>
      </c>
      <c r="K73" s="32">
        <f t="shared" si="21"/>
        <v>50000</v>
      </c>
      <c r="L73" s="46">
        <f t="shared" si="21"/>
        <v>50000</v>
      </c>
      <c r="M73" s="32">
        <f t="shared" si="21"/>
        <v>30000</v>
      </c>
      <c r="N73" s="46">
        <f t="shared" si="21"/>
        <v>52119</v>
      </c>
      <c r="O73" s="32">
        <f t="shared" si="21"/>
        <v>20000</v>
      </c>
      <c r="P73" s="46">
        <f t="shared" si="21"/>
        <v>20000</v>
      </c>
      <c r="Q73" s="32">
        <f>SUM(Q74,Q79,Q91,Q108)</f>
        <v>54000</v>
      </c>
      <c r="R73" s="46">
        <f>SUM(R74,R79,R91,R108)</f>
        <v>54000</v>
      </c>
      <c r="S73" s="32">
        <f t="shared" si="14"/>
        <v>1089000</v>
      </c>
      <c r="T73" s="41">
        <f t="shared" si="15"/>
        <v>1031163</v>
      </c>
    </row>
    <row r="74" spans="1:20" s="1" customFormat="1" ht="12.75">
      <c r="A74" s="7">
        <v>321</v>
      </c>
      <c r="B74" s="7"/>
      <c r="C74" s="32">
        <f aca="true" t="shared" si="22" ref="C74:R74">SUM(C75:C78)</f>
        <v>8000</v>
      </c>
      <c r="D74" s="46">
        <f t="shared" si="22"/>
        <v>8000</v>
      </c>
      <c r="E74" s="32">
        <f t="shared" si="22"/>
        <v>411000</v>
      </c>
      <c r="F74" s="46">
        <f t="shared" si="22"/>
        <v>347000</v>
      </c>
      <c r="G74" s="32">
        <f t="shared" si="22"/>
        <v>11213</v>
      </c>
      <c r="H74" s="46">
        <f t="shared" si="22"/>
        <v>11213</v>
      </c>
      <c r="I74" s="32">
        <f t="shared" si="22"/>
        <v>0</v>
      </c>
      <c r="J74" s="46">
        <f t="shared" si="22"/>
        <v>0</v>
      </c>
      <c r="K74" s="32">
        <f t="shared" si="22"/>
        <v>50000</v>
      </c>
      <c r="L74" s="46">
        <f t="shared" si="22"/>
        <v>50000</v>
      </c>
      <c r="M74" s="32">
        <f t="shared" si="22"/>
        <v>2000</v>
      </c>
      <c r="N74" s="46">
        <f t="shared" si="22"/>
        <v>24119</v>
      </c>
      <c r="O74" s="32">
        <f t="shared" si="22"/>
        <v>20000</v>
      </c>
      <c r="P74" s="46">
        <f t="shared" si="22"/>
        <v>20000</v>
      </c>
      <c r="Q74" s="32">
        <f t="shared" si="22"/>
        <v>10000</v>
      </c>
      <c r="R74" s="46">
        <f t="shared" si="22"/>
        <v>10000</v>
      </c>
      <c r="S74" s="32">
        <f t="shared" si="14"/>
        <v>512213</v>
      </c>
      <c r="T74" s="41">
        <f t="shared" si="15"/>
        <v>470332</v>
      </c>
    </row>
    <row r="75" spans="1:20" ht="12.75">
      <c r="A75" s="4">
        <v>32119</v>
      </c>
      <c r="B75" s="4" t="s">
        <v>79</v>
      </c>
      <c r="C75" s="37">
        <v>8000</v>
      </c>
      <c r="D75" s="49">
        <v>8000</v>
      </c>
      <c r="E75" s="37">
        <v>15000</v>
      </c>
      <c r="F75" s="47">
        <v>15000</v>
      </c>
      <c r="G75" s="37">
        <v>11213</v>
      </c>
      <c r="H75" s="49">
        <v>11213</v>
      </c>
      <c r="I75" s="33"/>
      <c r="J75" s="47"/>
      <c r="K75" s="33"/>
      <c r="L75" s="47"/>
      <c r="M75" s="33">
        <v>1000</v>
      </c>
      <c r="N75" s="47">
        <v>1000</v>
      </c>
      <c r="O75" s="33"/>
      <c r="P75" s="47"/>
      <c r="Q75" s="33">
        <v>5000</v>
      </c>
      <c r="R75" s="47">
        <v>5000</v>
      </c>
      <c r="S75" s="32">
        <f t="shared" si="14"/>
        <v>40213</v>
      </c>
      <c r="T75" s="41">
        <f t="shared" si="15"/>
        <v>40213</v>
      </c>
    </row>
    <row r="76" spans="1:20" ht="12.75">
      <c r="A76" s="4">
        <v>32121</v>
      </c>
      <c r="B76" s="4" t="s">
        <v>69</v>
      </c>
      <c r="C76" s="37"/>
      <c r="D76" s="49"/>
      <c r="E76" s="37">
        <v>390000</v>
      </c>
      <c r="F76" s="46">
        <v>326000</v>
      </c>
      <c r="G76" s="37"/>
      <c r="H76" s="49"/>
      <c r="I76" s="33"/>
      <c r="J76" s="47"/>
      <c r="K76" s="33"/>
      <c r="L76" s="47"/>
      <c r="M76" s="33"/>
      <c r="N76" s="47"/>
      <c r="O76" s="33">
        <v>20000</v>
      </c>
      <c r="P76" s="47">
        <v>20000</v>
      </c>
      <c r="Q76" s="33"/>
      <c r="R76" s="47"/>
      <c r="S76" s="32">
        <f t="shared" si="14"/>
        <v>410000</v>
      </c>
      <c r="T76" s="41">
        <f t="shared" si="15"/>
        <v>346000</v>
      </c>
    </row>
    <row r="77" spans="1:20" ht="12.75">
      <c r="A77" s="4">
        <v>32131</v>
      </c>
      <c r="B77" s="4" t="s">
        <v>27</v>
      </c>
      <c r="C77" s="37"/>
      <c r="D77" s="49"/>
      <c r="E77" s="37">
        <v>6000</v>
      </c>
      <c r="F77" s="47">
        <v>6000</v>
      </c>
      <c r="G77" s="37"/>
      <c r="H77" s="49"/>
      <c r="I77" s="33"/>
      <c r="J77" s="47"/>
      <c r="K77" s="33"/>
      <c r="L77" s="47"/>
      <c r="M77" s="33"/>
      <c r="N77" s="47"/>
      <c r="O77" s="33"/>
      <c r="P77" s="47"/>
      <c r="Q77" s="33"/>
      <c r="R77" s="47"/>
      <c r="S77" s="32">
        <f t="shared" si="14"/>
        <v>6000</v>
      </c>
      <c r="T77" s="41">
        <f t="shared" si="15"/>
        <v>6000</v>
      </c>
    </row>
    <row r="78" spans="1:20" ht="12.75">
      <c r="A78" s="4">
        <v>32149</v>
      </c>
      <c r="B78" s="4" t="s">
        <v>28</v>
      </c>
      <c r="C78" s="37"/>
      <c r="D78" s="49"/>
      <c r="E78" s="37">
        <v>0</v>
      </c>
      <c r="F78" s="47"/>
      <c r="G78" s="37"/>
      <c r="H78" s="49"/>
      <c r="I78" s="33"/>
      <c r="J78" s="47"/>
      <c r="K78" s="33">
        <v>50000</v>
      </c>
      <c r="L78" s="47">
        <v>50000</v>
      </c>
      <c r="M78" s="33">
        <v>1000</v>
      </c>
      <c r="N78" s="47">
        <v>23119</v>
      </c>
      <c r="O78" s="33"/>
      <c r="P78" s="47"/>
      <c r="Q78" s="33">
        <v>5000</v>
      </c>
      <c r="R78" s="47">
        <v>5000</v>
      </c>
      <c r="S78" s="32">
        <f t="shared" si="14"/>
        <v>56000</v>
      </c>
      <c r="T78" s="41">
        <f t="shared" si="15"/>
        <v>78119</v>
      </c>
    </row>
    <row r="79" spans="1:20" s="1" customFormat="1" ht="12.75">
      <c r="A79" s="7">
        <v>322</v>
      </c>
      <c r="B79" s="7"/>
      <c r="C79" s="32">
        <f aca="true" t="shared" si="23" ref="C79:R79">SUM(C80:C90)</f>
        <v>5000</v>
      </c>
      <c r="D79" s="46">
        <f t="shared" si="23"/>
        <v>5000</v>
      </c>
      <c r="E79" s="32">
        <f t="shared" si="23"/>
        <v>277800</v>
      </c>
      <c r="F79" s="46">
        <f t="shared" si="23"/>
        <v>246800</v>
      </c>
      <c r="G79" s="32">
        <f t="shared" si="23"/>
        <v>0</v>
      </c>
      <c r="H79" s="46">
        <f t="shared" si="23"/>
        <v>0</v>
      </c>
      <c r="I79" s="32">
        <f t="shared" si="23"/>
        <v>0</v>
      </c>
      <c r="J79" s="46">
        <f t="shared" si="23"/>
        <v>0</v>
      </c>
      <c r="K79" s="32">
        <f t="shared" si="23"/>
        <v>0</v>
      </c>
      <c r="L79" s="46">
        <f t="shared" si="23"/>
        <v>0</v>
      </c>
      <c r="M79" s="32">
        <f t="shared" si="23"/>
        <v>11000</v>
      </c>
      <c r="N79" s="46">
        <f t="shared" si="23"/>
        <v>11000</v>
      </c>
      <c r="O79" s="32">
        <f t="shared" si="23"/>
        <v>0</v>
      </c>
      <c r="P79" s="46">
        <f t="shared" si="23"/>
        <v>0</v>
      </c>
      <c r="Q79" s="32">
        <f t="shared" si="23"/>
        <v>11000</v>
      </c>
      <c r="R79" s="46">
        <f t="shared" si="23"/>
        <v>11000</v>
      </c>
      <c r="S79" s="32">
        <f t="shared" si="14"/>
        <v>304800</v>
      </c>
      <c r="T79" s="41">
        <f t="shared" si="15"/>
        <v>273800</v>
      </c>
    </row>
    <row r="80" spans="1:20" ht="12.75">
      <c r="A80" s="4">
        <v>32211</v>
      </c>
      <c r="B80" s="4" t="s">
        <v>31</v>
      </c>
      <c r="C80" s="37">
        <v>5000</v>
      </c>
      <c r="D80" s="49">
        <v>5000</v>
      </c>
      <c r="E80" s="37">
        <v>35000</v>
      </c>
      <c r="F80" s="47">
        <v>35000</v>
      </c>
      <c r="G80" s="37"/>
      <c r="H80" s="49"/>
      <c r="I80" s="33"/>
      <c r="J80" s="47"/>
      <c r="K80" s="33"/>
      <c r="L80" s="47"/>
      <c r="M80" s="33">
        <v>5000</v>
      </c>
      <c r="N80" s="47">
        <v>5000</v>
      </c>
      <c r="O80" s="33"/>
      <c r="P80" s="47"/>
      <c r="Q80" s="33"/>
      <c r="R80" s="47"/>
      <c r="S80" s="32">
        <f t="shared" si="14"/>
        <v>45000</v>
      </c>
      <c r="T80" s="41">
        <f t="shared" si="15"/>
        <v>45000</v>
      </c>
    </row>
    <row r="81" spans="1:20" ht="12.75">
      <c r="A81" s="4">
        <v>32219</v>
      </c>
      <c r="B81" s="4" t="s">
        <v>78</v>
      </c>
      <c r="C81" s="37"/>
      <c r="D81" s="49"/>
      <c r="E81" s="37">
        <v>25000</v>
      </c>
      <c r="F81" s="47">
        <v>25000</v>
      </c>
      <c r="G81" s="37"/>
      <c r="H81" s="49"/>
      <c r="I81" s="33"/>
      <c r="J81" s="47"/>
      <c r="K81" s="33">
        <v>0</v>
      </c>
      <c r="L81" s="47"/>
      <c r="M81" s="33">
        <v>2000</v>
      </c>
      <c r="N81" s="47">
        <v>2000</v>
      </c>
      <c r="O81" s="33"/>
      <c r="P81" s="47"/>
      <c r="Q81" s="33">
        <v>5000</v>
      </c>
      <c r="R81" s="47">
        <v>5000</v>
      </c>
      <c r="S81" s="32">
        <f t="shared" si="14"/>
        <v>32000</v>
      </c>
      <c r="T81" s="41">
        <f t="shared" si="15"/>
        <v>32000</v>
      </c>
    </row>
    <row r="82" spans="1:20" ht="12.75">
      <c r="A82" s="4">
        <v>32229</v>
      </c>
      <c r="B82" s="4" t="s">
        <v>32</v>
      </c>
      <c r="C82" s="37"/>
      <c r="D82" s="49"/>
      <c r="E82" s="37">
        <v>5000</v>
      </c>
      <c r="F82" s="47">
        <v>10000</v>
      </c>
      <c r="G82" s="37"/>
      <c r="H82" s="49"/>
      <c r="I82" s="33"/>
      <c r="J82" s="47"/>
      <c r="K82" s="33">
        <v>0</v>
      </c>
      <c r="L82" s="47"/>
      <c r="M82" s="33">
        <v>3000</v>
      </c>
      <c r="N82" s="47">
        <v>3000</v>
      </c>
      <c r="O82" s="33"/>
      <c r="P82" s="47"/>
      <c r="Q82" s="33"/>
      <c r="R82" s="47"/>
      <c r="S82" s="32">
        <f t="shared" si="14"/>
        <v>8000</v>
      </c>
      <c r="T82" s="41">
        <f t="shared" si="15"/>
        <v>13000</v>
      </c>
    </row>
    <row r="83" spans="1:20" ht="12.75">
      <c r="A83" s="4">
        <v>32231</v>
      </c>
      <c r="B83" s="4" t="s">
        <v>33</v>
      </c>
      <c r="C83" s="37"/>
      <c r="D83" s="49"/>
      <c r="E83" s="37">
        <v>80000</v>
      </c>
      <c r="F83" s="47">
        <v>54000</v>
      </c>
      <c r="G83" s="37"/>
      <c r="H83" s="49"/>
      <c r="I83" s="33"/>
      <c r="J83" s="47"/>
      <c r="K83" s="33"/>
      <c r="L83" s="47"/>
      <c r="M83" s="33"/>
      <c r="N83" s="47"/>
      <c r="O83" s="33"/>
      <c r="P83" s="47"/>
      <c r="Q83" s="33"/>
      <c r="R83" s="47"/>
      <c r="S83" s="32">
        <f t="shared" si="14"/>
        <v>80000</v>
      </c>
      <c r="T83" s="41">
        <f t="shared" si="15"/>
        <v>54000</v>
      </c>
    </row>
    <row r="84" spans="1:20" ht="12.75">
      <c r="A84" s="4">
        <v>32233</v>
      </c>
      <c r="B84" s="4" t="s">
        <v>34</v>
      </c>
      <c r="C84" s="37"/>
      <c r="D84" s="49"/>
      <c r="E84" s="37">
        <v>100000</v>
      </c>
      <c r="F84" s="47">
        <v>90000</v>
      </c>
      <c r="G84" s="37"/>
      <c r="H84" s="49"/>
      <c r="I84" s="33"/>
      <c r="J84" s="47"/>
      <c r="K84" s="33"/>
      <c r="L84" s="47"/>
      <c r="M84" s="33"/>
      <c r="N84" s="47"/>
      <c r="O84" s="33"/>
      <c r="P84" s="47"/>
      <c r="Q84" s="33"/>
      <c r="R84" s="47"/>
      <c r="S84" s="32">
        <f t="shared" si="14"/>
        <v>100000</v>
      </c>
      <c r="T84" s="41">
        <f t="shared" si="15"/>
        <v>90000</v>
      </c>
    </row>
    <row r="85" spans="1:20" ht="12.75">
      <c r="A85" s="4">
        <v>32234</v>
      </c>
      <c r="B85" s="4" t="s">
        <v>35</v>
      </c>
      <c r="C85" s="37"/>
      <c r="D85" s="49"/>
      <c r="E85" s="37">
        <v>0</v>
      </c>
      <c r="F85" s="47"/>
      <c r="G85" s="37"/>
      <c r="H85" s="49"/>
      <c r="I85" s="33"/>
      <c r="J85" s="47"/>
      <c r="K85" s="33"/>
      <c r="L85" s="47"/>
      <c r="M85" s="33"/>
      <c r="N85" s="47"/>
      <c r="O85" s="33"/>
      <c r="P85" s="47"/>
      <c r="Q85" s="33"/>
      <c r="R85" s="47"/>
      <c r="S85" s="32">
        <f t="shared" si="14"/>
        <v>0</v>
      </c>
      <c r="T85" s="41">
        <f t="shared" si="15"/>
        <v>0</v>
      </c>
    </row>
    <row r="86" spans="1:20" ht="12.75">
      <c r="A86" s="4">
        <v>32239</v>
      </c>
      <c r="B86" s="4" t="s">
        <v>36</v>
      </c>
      <c r="C86" s="37"/>
      <c r="D86" s="49"/>
      <c r="E86" s="37"/>
      <c r="F86" s="46"/>
      <c r="G86" s="37"/>
      <c r="H86" s="49"/>
      <c r="I86" s="33"/>
      <c r="J86" s="47"/>
      <c r="K86" s="33"/>
      <c r="L86" s="47"/>
      <c r="M86" s="33"/>
      <c r="N86" s="47"/>
      <c r="O86" s="33"/>
      <c r="P86" s="47"/>
      <c r="Q86" s="33"/>
      <c r="R86" s="47"/>
      <c r="S86" s="32">
        <f t="shared" si="14"/>
        <v>0</v>
      </c>
      <c r="T86" s="41">
        <f t="shared" si="15"/>
        <v>0</v>
      </c>
    </row>
    <row r="87" spans="1:20" ht="12.75">
      <c r="A87" s="4">
        <v>32244</v>
      </c>
      <c r="B87" s="4" t="s">
        <v>70</v>
      </c>
      <c r="C87" s="37"/>
      <c r="D87" s="49"/>
      <c r="E87" s="37">
        <v>30000</v>
      </c>
      <c r="F87" s="47">
        <v>30000</v>
      </c>
      <c r="G87" s="37"/>
      <c r="H87" s="49"/>
      <c r="I87" s="33"/>
      <c r="J87" s="47"/>
      <c r="K87" s="33">
        <v>0</v>
      </c>
      <c r="L87" s="47"/>
      <c r="M87" s="33"/>
      <c r="N87" s="47"/>
      <c r="O87" s="33"/>
      <c r="P87" s="47"/>
      <c r="Q87" s="33">
        <v>5000</v>
      </c>
      <c r="R87" s="47">
        <v>5000</v>
      </c>
      <c r="S87" s="32">
        <f t="shared" si="14"/>
        <v>35000</v>
      </c>
      <c r="T87" s="41">
        <f t="shared" si="15"/>
        <v>35000</v>
      </c>
    </row>
    <row r="88" spans="1:20" ht="12.75">
      <c r="A88" s="4">
        <v>32251</v>
      </c>
      <c r="B88" s="4" t="s">
        <v>37</v>
      </c>
      <c r="C88" s="37"/>
      <c r="D88" s="49"/>
      <c r="E88" s="37">
        <v>1000</v>
      </c>
      <c r="F88" s="47">
        <v>1000</v>
      </c>
      <c r="G88" s="37"/>
      <c r="H88" s="49"/>
      <c r="I88" s="33"/>
      <c r="J88" s="47"/>
      <c r="K88" s="33">
        <v>0</v>
      </c>
      <c r="L88" s="47"/>
      <c r="M88" s="33"/>
      <c r="N88" s="47"/>
      <c r="O88" s="33"/>
      <c r="P88" s="47"/>
      <c r="Q88" s="33">
        <v>1000</v>
      </c>
      <c r="R88" s="47">
        <v>1000</v>
      </c>
      <c r="S88" s="32">
        <f t="shared" si="14"/>
        <v>2000</v>
      </c>
      <c r="T88" s="41">
        <f t="shared" si="15"/>
        <v>2000</v>
      </c>
    </row>
    <row r="89" spans="1:20" ht="12.75">
      <c r="A89" s="4">
        <v>32252</v>
      </c>
      <c r="B89" s="4" t="s">
        <v>38</v>
      </c>
      <c r="C89" s="37"/>
      <c r="D89" s="49"/>
      <c r="E89" s="37"/>
      <c r="F89" s="47"/>
      <c r="G89" s="37"/>
      <c r="H89" s="49"/>
      <c r="I89" s="33"/>
      <c r="J89" s="47"/>
      <c r="K89" s="33"/>
      <c r="L89" s="47"/>
      <c r="M89" s="33"/>
      <c r="N89" s="47"/>
      <c r="O89" s="33"/>
      <c r="P89" s="47"/>
      <c r="Q89" s="33"/>
      <c r="R89" s="47"/>
      <c r="S89" s="32">
        <f aca="true" t="shared" si="24" ref="S89:S120">SUM(C89,E89,G89,I89,K89,M89,O89,Q89)</f>
        <v>0</v>
      </c>
      <c r="T89" s="41">
        <f aca="true" t="shared" si="25" ref="T89:T120">SUM(D89,F89,H89,J89,L89,N89,P89,R89)</f>
        <v>0</v>
      </c>
    </row>
    <row r="90" spans="1:20" ht="12.75">
      <c r="A90" s="4">
        <v>32271</v>
      </c>
      <c r="B90" s="4" t="s">
        <v>71</v>
      </c>
      <c r="C90" s="37"/>
      <c r="D90" s="49"/>
      <c r="E90" s="37">
        <v>1800</v>
      </c>
      <c r="F90" s="47">
        <v>1800</v>
      </c>
      <c r="G90" s="37"/>
      <c r="H90" s="49"/>
      <c r="I90" s="33"/>
      <c r="J90" s="47"/>
      <c r="K90" s="33">
        <v>0</v>
      </c>
      <c r="L90" s="47"/>
      <c r="M90" s="33">
        <v>1000</v>
      </c>
      <c r="N90" s="47">
        <v>1000</v>
      </c>
      <c r="O90" s="33"/>
      <c r="P90" s="47"/>
      <c r="Q90" s="33"/>
      <c r="R90" s="47"/>
      <c r="S90" s="32">
        <f t="shared" si="24"/>
        <v>2800</v>
      </c>
      <c r="T90" s="41">
        <f t="shared" si="25"/>
        <v>2800</v>
      </c>
    </row>
    <row r="91" spans="1:20" s="1" customFormat="1" ht="12.75">
      <c r="A91" s="7">
        <v>323</v>
      </c>
      <c r="B91" s="7"/>
      <c r="C91" s="32">
        <f>SUM(C92:C107)</f>
        <v>0</v>
      </c>
      <c r="D91" s="46">
        <f aca="true" t="shared" si="26" ref="D91:R91">SUM(D92:D107)</f>
        <v>0</v>
      </c>
      <c r="E91" s="32">
        <f t="shared" si="26"/>
        <v>152700</v>
      </c>
      <c r="F91" s="46">
        <f t="shared" si="26"/>
        <v>164700</v>
      </c>
      <c r="G91" s="32">
        <f t="shared" si="26"/>
        <v>0</v>
      </c>
      <c r="H91" s="46">
        <f t="shared" si="26"/>
        <v>0</v>
      </c>
      <c r="I91" s="32">
        <f t="shared" si="26"/>
        <v>0</v>
      </c>
      <c r="J91" s="46">
        <f t="shared" si="26"/>
        <v>0</v>
      </c>
      <c r="K91" s="32">
        <f t="shared" si="26"/>
        <v>0</v>
      </c>
      <c r="L91" s="46">
        <f t="shared" si="26"/>
        <v>0</v>
      </c>
      <c r="M91" s="32">
        <f t="shared" si="26"/>
        <v>11000</v>
      </c>
      <c r="N91" s="46">
        <f t="shared" si="26"/>
        <v>11000</v>
      </c>
      <c r="O91" s="32">
        <f t="shared" si="26"/>
        <v>0</v>
      </c>
      <c r="P91" s="46">
        <f t="shared" si="26"/>
        <v>0</v>
      </c>
      <c r="Q91" s="32">
        <f t="shared" si="26"/>
        <v>10000</v>
      </c>
      <c r="R91" s="46">
        <f t="shared" si="26"/>
        <v>10000</v>
      </c>
      <c r="S91" s="32">
        <f t="shared" si="24"/>
        <v>173700</v>
      </c>
      <c r="T91" s="41">
        <f t="shared" si="25"/>
        <v>185700</v>
      </c>
    </row>
    <row r="92" spans="1:20" ht="12.75">
      <c r="A92" s="4">
        <v>32311</v>
      </c>
      <c r="B92" s="4" t="s">
        <v>72</v>
      </c>
      <c r="C92" s="37"/>
      <c r="D92" s="49"/>
      <c r="E92" s="37">
        <v>30000</v>
      </c>
      <c r="F92" s="47">
        <v>30000</v>
      </c>
      <c r="G92" s="37"/>
      <c r="H92" s="49"/>
      <c r="I92" s="33"/>
      <c r="J92" s="47"/>
      <c r="K92" s="33"/>
      <c r="L92" s="47"/>
      <c r="M92" s="33"/>
      <c r="N92" s="47"/>
      <c r="O92" s="33"/>
      <c r="P92" s="47"/>
      <c r="Q92" s="33"/>
      <c r="R92" s="47"/>
      <c r="S92" s="32">
        <f t="shared" si="24"/>
        <v>30000</v>
      </c>
      <c r="T92" s="41">
        <f t="shared" si="25"/>
        <v>30000</v>
      </c>
    </row>
    <row r="93" spans="1:20" ht="12.75">
      <c r="A93" s="4">
        <v>32313</v>
      </c>
      <c r="B93" s="4" t="s">
        <v>39</v>
      </c>
      <c r="C93" s="37"/>
      <c r="D93" s="49"/>
      <c r="E93" s="37">
        <v>7000</v>
      </c>
      <c r="F93" s="47">
        <v>7000</v>
      </c>
      <c r="G93" s="37"/>
      <c r="H93" s="49"/>
      <c r="I93" s="33"/>
      <c r="J93" s="47"/>
      <c r="K93" s="33"/>
      <c r="L93" s="47"/>
      <c r="M93" s="33"/>
      <c r="N93" s="47"/>
      <c r="O93" s="33"/>
      <c r="P93" s="47"/>
      <c r="Q93" s="33"/>
      <c r="R93" s="47"/>
      <c r="S93" s="32">
        <f t="shared" si="24"/>
        <v>7000</v>
      </c>
      <c r="T93" s="41">
        <f t="shared" si="25"/>
        <v>7000</v>
      </c>
    </row>
    <row r="94" spans="1:20" ht="12.75">
      <c r="A94" s="4">
        <v>32319</v>
      </c>
      <c r="B94" s="4" t="s">
        <v>40</v>
      </c>
      <c r="C94" s="37"/>
      <c r="D94" s="49"/>
      <c r="E94" s="37"/>
      <c r="F94" s="47"/>
      <c r="G94" s="37"/>
      <c r="H94" s="49"/>
      <c r="I94" s="33"/>
      <c r="J94" s="47"/>
      <c r="K94" s="33"/>
      <c r="L94" s="47"/>
      <c r="M94" s="33"/>
      <c r="N94" s="47"/>
      <c r="O94" s="33"/>
      <c r="P94" s="47"/>
      <c r="Q94" s="33"/>
      <c r="R94" s="47"/>
      <c r="S94" s="32">
        <f t="shared" si="24"/>
        <v>0</v>
      </c>
      <c r="T94" s="41">
        <f t="shared" si="25"/>
        <v>0</v>
      </c>
    </row>
    <row r="95" spans="1:20" ht="12.75">
      <c r="A95" s="4">
        <v>32329</v>
      </c>
      <c r="B95" s="4" t="s">
        <v>41</v>
      </c>
      <c r="C95" s="37"/>
      <c r="D95" s="49"/>
      <c r="E95" s="37">
        <v>37000</v>
      </c>
      <c r="F95" s="47">
        <v>37000</v>
      </c>
      <c r="G95" s="37"/>
      <c r="H95" s="49"/>
      <c r="I95" s="33"/>
      <c r="J95" s="47"/>
      <c r="K95" s="33">
        <v>0</v>
      </c>
      <c r="L95" s="47"/>
      <c r="M95" s="33"/>
      <c r="N95" s="47"/>
      <c r="O95" s="33"/>
      <c r="P95" s="47"/>
      <c r="Q95" s="33">
        <v>10000</v>
      </c>
      <c r="R95" s="47">
        <v>10000</v>
      </c>
      <c r="S95" s="32">
        <f t="shared" si="24"/>
        <v>47000</v>
      </c>
      <c r="T95" s="41">
        <f t="shared" si="25"/>
        <v>47000</v>
      </c>
    </row>
    <row r="96" spans="1:20" ht="12.75">
      <c r="A96" s="4">
        <v>32339</v>
      </c>
      <c r="B96" s="4" t="s">
        <v>42</v>
      </c>
      <c r="C96" s="37"/>
      <c r="D96" s="49"/>
      <c r="E96" s="37">
        <v>9700</v>
      </c>
      <c r="F96" s="47">
        <v>9700</v>
      </c>
      <c r="G96" s="37"/>
      <c r="H96" s="49"/>
      <c r="I96" s="33"/>
      <c r="J96" s="47"/>
      <c r="K96" s="33"/>
      <c r="L96" s="47"/>
      <c r="M96" s="33"/>
      <c r="N96" s="47"/>
      <c r="O96" s="33"/>
      <c r="P96" s="47"/>
      <c r="Q96" s="33"/>
      <c r="R96" s="47"/>
      <c r="S96" s="32">
        <f t="shared" si="24"/>
        <v>9700</v>
      </c>
      <c r="T96" s="41">
        <f t="shared" si="25"/>
        <v>9700</v>
      </c>
    </row>
    <row r="97" spans="1:20" ht="12.75">
      <c r="A97" s="4">
        <v>32349</v>
      </c>
      <c r="B97" s="4" t="s">
        <v>43</v>
      </c>
      <c r="C97" s="37"/>
      <c r="D97" s="49"/>
      <c r="E97" s="37">
        <v>40000</v>
      </c>
      <c r="F97" s="47">
        <v>40000</v>
      </c>
      <c r="G97" s="37"/>
      <c r="H97" s="49"/>
      <c r="I97" s="33"/>
      <c r="J97" s="47"/>
      <c r="K97" s="33"/>
      <c r="L97" s="47"/>
      <c r="M97" s="33"/>
      <c r="N97" s="47"/>
      <c r="O97" s="33"/>
      <c r="P97" s="47"/>
      <c r="Q97" s="33"/>
      <c r="R97" s="47"/>
      <c r="S97" s="32">
        <f t="shared" si="24"/>
        <v>40000</v>
      </c>
      <c r="T97" s="41">
        <f t="shared" si="25"/>
        <v>40000</v>
      </c>
    </row>
    <row r="98" spans="1:20" ht="12.75">
      <c r="A98" s="4">
        <v>32359</v>
      </c>
      <c r="B98" s="4" t="s">
        <v>44</v>
      </c>
      <c r="C98" s="37"/>
      <c r="D98" s="49"/>
      <c r="E98" s="37"/>
      <c r="F98" s="46"/>
      <c r="G98" s="37"/>
      <c r="H98" s="49"/>
      <c r="I98" s="33"/>
      <c r="J98" s="47"/>
      <c r="K98" s="33"/>
      <c r="L98" s="47"/>
      <c r="M98" s="33"/>
      <c r="N98" s="47"/>
      <c r="O98" s="33"/>
      <c r="P98" s="47"/>
      <c r="Q98" s="33"/>
      <c r="R98" s="47"/>
      <c r="S98" s="32">
        <f t="shared" si="24"/>
        <v>0</v>
      </c>
      <c r="T98" s="41">
        <f t="shared" si="25"/>
        <v>0</v>
      </c>
    </row>
    <row r="99" spans="1:20" ht="12.75">
      <c r="A99" s="4">
        <v>32361</v>
      </c>
      <c r="B99" s="4" t="s">
        <v>45</v>
      </c>
      <c r="C99" s="37"/>
      <c r="D99" s="49"/>
      <c r="E99" s="37">
        <v>5000</v>
      </c>
      <c r="F99" s="47">
        <v>10000</v>
      </c>
      <c r="G99" s="37"/>
      <c r="H99" s="49"/>
      <c r="I99" s="33"/>
      <c r="J99" s="47"/>
      <c r="K99" s="33">
        <v>0</v>
      </c>
      <c r="L99" s="47"/>
      <c r="M99" s="33">
        <v>10000</v>
      </c>
      <c r="N99" s="47">
        <v>10000</v>
      </c>
      <c r="O99" s="33"/>
      <c r="P99" s="47"/>
      <c r="Q99" s="33"/>
      <c r="R99" s="47"/>
      <c r="S99" s="32">
        <f t="shared" si="24"/>
        <v>15000</v>
      </c>
      <c r="T99" s="41">
        <f t="shared" si="25"/>
        <v>20000</v>
      </c>
    </row>
    <row r="100" spans="1:20" ht="12.75">
      <c r="A100" s="4">
        <v>32369</v>
      </c>
      <c r="B100" s="4" t="s">
        <v>46</v>
      </c>
      <c r="C100" s="37"/>
      <c r="D100" s="49"/>
      <c r="E100" s="37"/>
      <c r="F100" s="46"/>
      <c r="G100" s="37"/>
      <c r="H100" s="49"/>
      <c r="I100" s="33"/>
      <c r="J100" s="47"/>
      <c r="K100" s="33">
        <v>0</v>
      </c>
      <c r="L100" s="47"/>
      <c r="M100" s="33"/>
      <c r="N100" s="47"/>
      <c r="O100" s="33"/>
      <c r="P100" s="47"/>
      <c r="Q100" s="33"/>
      <c r="R100" s="47"/>
      <c r="S100" s="32">
        <f t="shared" si="24"/>
        <v>0</v>
      </c>
      <c r="T100" s="41">
        <f t="shared" si="25"/>
        <v>0</v>
      </c>
    </row>
    <row r="101" spans="1:20" ht="12.75">
      <c r="A101" s="4">
        <v>32371</v>
      </c>
      <c r="B101" s="4" t="s">
        <v>47</v>
      </c>
      <c r="C101" s="37"/>
      <c r="D101" s="49"/>
      <c r="E101" s="37"/>
      <c r="F101" s="46"/>
      <c r="G101" s="37"/>
      <c r="H101" s="49"/>
      <c r="I101" s="33"/>
      <c r="J101" s="47"/>
      <c r="K101" s="33"/>
      <c r="L101" s="47"/>
      <c r="M101" s="33"/>
      <c r="N101" s="47"/>
      <c r="O101" s="33"/>
      <c r="P101" s="47"/>
      <c r="Q101" s="33"/>
      <c r="R101" s="47"/>
      <c r="S101" s="32">
        <f t="shared" si="24"/>
        <v>0</v>
      </c>
      <c r="T101" s="41">
        <f t="shared" si="25"/>
        <v>0</v>
      </c>
    </row>
    <row r="102" spans="1:20" ht="12.75">
      <c r="A102" s="4">
        <v>32372</v>
      </c>
      <c r="B102" s="4" t="s">
        <v>48</v>
      </c>
      <c r="C102" s="37"/>
      <c r="D102" s="49"/>
      <c r="E102" s="37"/>
      <c r="F102" s="46"/>
      <c r="G102" s="37"/>
      <c r="H102" s="49"/>
      <c r="I102" s="33"/>
      <c r="J102" s="47"/>
      <c r="K102" s="33"/>
      <c r="L102" s="47"/>
      <c r="M102" s="33"/>
      <c r="N102" s="47"/>
      <c r="O102" s="33"/>
      <c r="P102" s="47"/>
      <c r="Q102" s="33"/>
      <c r="R102" s="47"/>
      <c r="S102" s="32">
        <f t="shared" si="24"/>
        <v>0</v>
      </c>
      <c r="T102" s="41">
        <f t="shared" si="25"/>
        <v>0</v>
      </c>
    </row>
    <row r="103" spans="1:20" ht="12.75">
      <c r="A103" s="4">
        <v>32379</v>
      </c>
      <c r="B103" s="4" t="s">
        <v>49</v>
      </c>
      <c r="C103" s="37"/>
      <c r="D103" s="49"/>
      <c r="E103" s="37">
        <v>3000</v>
      </c>
      <c r="F103" s="47">
        <v>10000</v>
      </c>
      <c r="G103" s="37"/>
      <c r="H103" s="49"/>
      <c r="I103" s="33"/>
      <c r="J103" s="47"/>
      <c r="K103" s="33"/>
      <c r="L103" s="47"/>
      <c r="M103" s="33"/>
      <c r="N103" s="47"/>
      <c r="O103" s="33"/>
      <c r="P103" s="47"/>
      <c r="Q103" s="33"/>
      <c r="R103" s="47"/>
      <c r="S103" s="32">
        <f t="shared" si="24"/>
        <v>3000</v>
      </c>
      <c r="T103" s="41">
        <f t="shared" si="25"/>
        <v>10000</v>
      </c>
    </row>
    <row r="104" spans="1:20" ht="12.75">
      <c r="A104" s="4">
        <v>32389</v>
      </c>
      <c r="B104" s="4" t="s">
        <v>50</v>
      </c>
      <c r="C104" s="37"/>
      <c r="D104" s="49"/>
      <c r="E104" s="37">
        <v>16000</v>
      </c>
      <c r="F104" s="47">
        <v>16000</v>
      </c>
      <c r="G104" s="37"/>
      <c r="H104" s="49"/>
      <c r="I104" s="33"/>
      <c r="J104" s="47"/>
      <c r="K104" s="33"/>
      <c r="L104" s="47"/>
      <c r="M104" s="33"/>
      <c r="N104" s="47"/>
      <c r="O104" s="33"/>
      <c r="P104" s="47"/>
      <c r="Q104" s="33"/>
      <c r="R104" s="47"/>
      <c r="S104" s="32">
        <f t="shared" si="24"/>
        <v>16000</v>
      </c>
      <c r="T104" s="41">
        <f t="shared" si="25"/>
        <v>16000</v>
      </c>
    </row>
    <row r="105" spans="1:20" ht="12.75">
      <c r="A105" s="4">
        <v>32391</v>
      </c>
      <c r="B105" s="4" t="s">
        <v>51</v>
      </c>
      <c r="C105" s="37"/>
      <c r="D105" s="49"/>
      <c r="E105" s="37">
        <v>4000</v>
      </c>
      <c r="F105" s="47">
        <v>4000</v>
      </c>
      <c r="G105" s="37"/>
      <c r="H105" s="49"/>
      <c r="I105" s="33"/>
      <c r="J105" s="47"/>
      <c r="K105" s="33"/>
      <c r="L105" s="47"/>
      <c r="M105" s="33"/>
      <c r="N105" s="47"/>
      <c r="O105" s="33"/>
      <c r="P105" s="47"/>
      <c r="Q105" s="33"/>
      <c r="R105" s="47"/>
      <c r="S105" s="32">
        <f t="shared" si="24"/>
        <v>4000</v>
      </c>
      <c r="T105" s="41">
        <f t="shared" si="25"/>
        <v>4000</v>
      </c>
    </row>
    <row r="106" spans="1:20" ht="12.75">
      <c r="A106" s="4">
        <v>32399</v>
      </c>
      <c r="B106" s="4" t="s">
        <v>52</v>
      </c>
      <c r="C106" s="37"/>
      <c r="D106" s="49"/>
      <c r="E106" s="37">
        <v>1000</v>
      </c>
      <c r="F106" s="47">
        <v>1000</v>
      </c>
      <c r="G106" s="37"/>
      <c r="H106" s="49"/>
      <c r="I106" s="33"/>
      <c r="J106" s="47"/>
      <c r="K106" s="33">
        <v>0</v>
      </c>
      <c r="L106" s="47"/>
      <c r="M106" s="33"/>
      <c r="N106" s="47"/>
      <c r="O106" s="33"/>
      <c r="P106" s="47"/>
      <c r="Q106" s="33"/>
      <c r="R106" s="47"/>
      <c r="S106" s="32">
        <f t="shared" si="24"/>
        <v>1000</v>
      </c>
      <c r="T106" s="41">
        <f t="shared" si="25"/>
        <v>1000</v>
      </c>
    </row>
    <row r="107" spans="1:20" ht="12.75">
      <c r="A107" s="4">
        <v>32412</v>
      </c>
      <c r="B107" s="4" t="s">
        <v>73</v>
      </c>
      <c r="C107" s="37"/>
      <c r="D107" s="49"/>
      <c r="E107" s="37"/>
      <c r="F107" s="46"/>
      <c r="G107" s="37"/>
      <c r="H107" s="49"/>
      <c r="I107" s="33"/>
      <c r="J107" s="47"/>
      <c r="K107" s="33"/>
      <c r="L107" s="47"/>
      <c r="M107" s="33">
        <v>1000</v>
      </c>
      <c r="N107" s="47">
        <v>1000</v>
      </c>
      <c r="O107" s="33"/>
      <c r="P107" s="47"/>
      <c r="Q107" s="33"/>
      <c r="R107" s="47"/>
      <c r="S107" s="32">
        <f t="shared" si="24"/>
        <v>1000</v>
      </c>
      <c r="T107" s="41">
        <f t="shared" si="25"/>
        <v>1000</v>
      </c>
    </row>
    <row r="108" spans="1:20" s="1" customFormat="1" ht="12.75">
      <c r="A108" s="7">
        <v>329</v>
      </c>
      <c r="B108" s="7"/>
      <c r="C108" s="32">
        <f aca="true" t="shared" si="27" ref="C108:R108">SUM(C109:C114)</f>
        <v>37000</v>
      </c>
      <c r="D108" s="46">
        <f t="shared" si="27"/>
        <v>39601</v>
      </c>
      <c r="E108" s="32">
        <f t="shared" si="27"/>
        <v>22287</v>
      </c>
      <c r="F108" s="46">
        <f t="shared" si="27"/>
        <v>22730</v>
      </c>
      <c r="G108" s="32">
        <f t="shared" si="27"/>
        <v>0</v>
      </c>
      <c r="H108" s="46">
        <f t="shared" si="27"/>
        <v>0</v>
      </c>
      <c r="I108" s="32">
        <f t="shared" si="27"/>
        <v>10000</v>
      </c>
      <c r="J108" s="46">
        <f t="shared" si="27"/>
        <v>10000</v>
      </c>
      <c r="K108" s="32">
        <f t="shared" si="27"/>
        <v>0</v>
      </c>
      <c r="L108" s="46">
        <f t="shared" si="27"/>
        <v>0</v>
      </c>
      <c r="M108" s="32">
        <f t="shared" si="27"/>
        <v>6000</v>
      </c>
      <c r="N108" s="46">
        <f t="shared" si="27"/>
        <v>6000</v>
      </c>
      <c r="O108" s="32">
        <f t="shared" si="27"/>
        <v>0</v>
      </c>
      <c r="P108" s="46">
        <f t="shared" si="27"/>
        <v>0</v>
      </c>
      <c r="Q108" s="32">
        <f t="shared" si="27"/>
        <v>23000</v>
      </c>
      <c r="R108" s="46">
        <f t="shared" si="27"/>
        <v>23000</v>
      </c>
      <c r="S108" s="32">
        <f t="shared" si="24"/>
        <v>98287</v>
      </c>
      <c r="T108" s="41">
        <f t="shared" si="25"/>
        <v>101331</v>
      </c>
    </row>
    <row r="109" spans="1:20" ht="12.75">
      <c r="A109" s="4">
        <v>32922</v>
      </c>
      <c r="B109" s="4" t="s">
        <v>53</v>
      </c>
      <c r="C109" s="37"/>
      <c r="D109" s="49"/>
      <c r="E109" s="37">
        <v>8287</v>
      </c>
      <c r="F109" s="47">
        <v>8287</v>
      </c>
      <c r="G109" s="37"/>
      <c r="H109" s="49"/>
      <c r="I109" s="33"/>
      <c r="J109" s="47"/>
      <c r="K109" s="33"/>
      <c r="L109" s="47"/>
      <c r="M109" s="33"/>
      <c r="N109" s="47"/>
      <c r="O109" s="33"/>
      <c r="P109" s="47"/>
      <c r="Q109" s="33"/>
      <c r="R109" s="47"/>
      <c r="S109" s="32">
        <f t="shared" si="24"/>
        <v>8287</v>
      </c>
      <c r="T109" s="41">
        <f t="shared" si="25"/>
        <v>8287</v>
      </c>
    </row>
    <row r="110" spans="1:20" ht="12.75">
      <c r="A110" s="4">
        <v>32923</v>
      </c>
      <c r="B110" s="4" t="s">
        <v>74</v>
      </c>
      <c r="C110" s="37"/>
      <c r="D110" s="49"/>
      <c r="E110" s="37">
        <v>5000</v>
      </c>
      <c r="F110" s="47">
        <v>5000</v>
      </c>
      <c r="G110" s="37"/>
      <c r="H110" s="49"/>
      <c r="I110" s="33"/>
      <c r="J110" s="47"/>
      <c r="K110" s="33"/>
      <c r="L110" s="47"/>
      <c r="M110" s="33"/>
      <c r="N110" s="47"/>
      <c r="O110" s="33"/>
      <c r="P110" s="47"/>
      <c r="Q110" s="33"/>
      <c r="R110" s="47"/>
      <c r="S110" s="32">
        <f t="shared" si="24"/>
        <v>5000</v>
      </c>
      <c r="T110" s="41">
        <f t="shared" si="25"/>
        <v>5000</v>
      </c>
    </row>
    <row r="111" spans="1:20" ht="12.75">
      <c r="A111" s="4">
        <v>32931</v>
      </c>
      <c r="B111" s="4" t="s">
        <v>54</v>
      </c>
      <c r="C111" s="37"/>
      <c r="D111" s="49"/>
      <c r="E111" s="37">
        <v>2000</v>
      </c>
      <c r="F111" s="47">
        <v>2000</v>
      </c>
      <c r="G111" s="37"/>
      <c r="H111" s="49"/>
      <c r="I111" s="33"/>
      <c r="J111" s="47"/>
      <c r="K111" s="33"/>
      <c r="L111" s="47"/>
      <c r="M111" s="33"/>
      <c r="N111" s="47"/>
      <c r="O111" s="33"/>
      <c r="P111" s="47"/>
      <c r="Q111" s="33">
        <v>3000</v>
      </c>
      <c r="R111" s="47">
        <v>3000</v>
      </c>
      <c r="S111" s="32">
        <f t="shared" si="24"/>
        <v>5000</v>
      </c>
      <c r="T111" s="41">
        <f t="shared" si="25"/>
        <v>5000</v>
      </c>
    </row>
    <row r="112" spans="1:20" ht="12.75">
      <c r="A112" s="4">
        <v>32941</v>
      </c>
      <c r="B112" s="4" t="s">
        <v>55</v>
      </c>
      <c r="C112" s="37"/>
      <c r="D112" s="49"/>
      <c r="E112" s="37">
        <v>2000</v>
      </c>
      <c r="F112" s="47">
        <v>2443</v>
      </c>
      <c r="G112" s="37"/>
      <c r="H112" s="49"/>
      <c r="I112" s="33"/>
      <c r="J112" s="47"/>
      <c r="K112" s="33"/>
      <c r="L112" s="47"/>
      <c r="M112" s="33">
        <v>1000</v>
      </c>
      <c r="N112" s="47">
        <v>1000</v>
      </c>
      <c r="O112" s="33"/>
      <c r="P112" s="47"/>
      <c r="Q112" s="33"/>
      <c r="R112" s="47"/>
      <c r="S112" s="32">
        <f t="shared" si="24"/>
        <v>3000</v>
      </c>
      <c r="T112" s="41">
        <f t="shared" si="25"/>
        <v>3443</v>
      </c>
    </row>
    <row r="113" spans="1:20" ht="12.75">
      <c r="A113" s="4">
        <v>32955</v>
      </c>
      <c r="B113" s="4" t="s">
        <v>111</v>
      </c>
      <c r="C113" s="37"/>
      <c r="D113" s="49"/>
      <c r="E113" s="37"/>
      <c r="F113" s="47"/>
      <c r="G113" s="37"/>
      <c r="H113" s="49"/>
      <c r="I113" s="33"/>
      <c r="J113" s="47"/>
      <c r="K113" s="33"/>
      <c r="L113" s="47"/>
      <c r="M113" s="33"/>
      <c r="N113" s="47"/>
      <c r="O113" s="33"/>
      <c r="P113" s="47"/>
      <c r="Q113" s="33"/>
      <c r="R113" s="47"/>
      <c r="S113" s="32">
        <f t="shared" si="24"/>
        <v>0</v>
      </c>
      <c r="T113" s="41">
        <f t="shared" si="25"/>
        <v>0</v>
      </c>
    </row>
    <row r="114" spans="1:20" ht="12.75">
      <c r="A114" s="4">
        <v>32999</v>
      </c>
      <c r="B114" s="4" t="s">
        <v>56</v>
      </c>
      <c r="C114" s="37">
        <v>37000</v>
      </c>
      <c r="D114" s="49">
        <v>39601</v>
      </c>
      <c r="E114" s="37">
        <v>5000</v>
      </c>
      <c r="F114" s="47">
        <v>5000</v>
      </c>
      <c r="G114" s="37"/>
      <c r="H114" s="49"/>
      <c r="I114" s="33">
        <v>10000</v>
      </c>
      <c r="J114" s="47">
        <v>10000</v>
      </c>
      <c r="K114" s="33">
        <v>0</v>
      </c>
      <c r="L114" s="47"/>
      <c r="M114" s="33">
        <v>5000</v>
      </c>
      <c r="N114" s="47">
        <v>5000</v>
      </c>
      <c r="O114" s="33"/>
      <c r="P114" s="47"/>
      <c r="Q114" s="33">
        <v>20000</v>
      </c>
      <c r="R114" s="47">
        <v>20000</v>
      </c>
      <c r="S114" s="32">
        <f t="shared" si="24"/>
        <v>77000</v>
      </c>
      <c r="T114" s="41">
        <f t="shared" si="25"/>
        <v>79601</v>
      </c>
    </row>
    <row r="115" spans="1:20" s="1" customFormat="1" ht="12.75">
      <c r="A115" s="19">
        <v>34</v>
      </c>
      <c r="B115" s="19" t="s">
        <v>57</v>
      </c>
      <c r="C115" s="34">
        <f>C116</f>
        <v>0</v>
      </c>
      <c r="D115" s="48">
        <f aca="true" t="shared" si="28" ref="D115:R115">D116</f>
        <v>0</v>
      </c>
      <c r="E115" s="34">
        <f t="shared" si="28"/>
        <v>4000</v>
      </c>
      <c r="F115" s="48">
        <f t="shared" si="28"/>
        <v>4000</v>
      </c>
      <c r="G115" s="34">
        <f t="shared" si="28"/>
        <v>0</v>
      </c>
      <c r="H115" s="48">
        <f t="shared" si="28"/>
        <v>0</v>
      </c>
      <c r="I115" s="34">
        <f t="shared" si="28"/>
        <v>0</v>
      </c>
      <c r="J115" s="48">
        <f t="shared" si="28"/>
        <v>0</v>
      </c>
      <c r="K115" s="34">
        <f t="shared" si="28"/>
        <v>0</v>
      </c>
      <c r="L115" s="48">
        <f t="shared" si="28"/>
        <v>0</v>
      </c>
      <c r="M115" s="34">
        <f t="shared" si="28"/>
        <v>5000</v>
      </c>
      <c r="N115" s="48">
        <f t="shared" si="28"/>
        <v>5000</v>
      </c>
      <c r="O115" s="34">
        <f t="shared" si="28"/>
        <v>0</v>
      </c>
      <c r="P115" s="48">
        <f t="shared" si="28"/>
        <v>0</v>
      </c>
      <c r="Q115" s="34">
        <f t="shared" si="28"/>
        <v>0</v>
      </c>
      <c r="R115" s="48">
        <f t="shared" si="28"/>
        <v>0</v>
      </c>
      <c r="S115" s="32">
        <f t="shared" si="24"/>
        <v>9000</v>
      </c>
      <c r="T115" s="41">
        <f t="shared" si="25"/>
        <v>9000</v>
      </c>
    </row>
    <row r="116" spans="1:20" ht="12.75">
      <c r="A116" s="7">
        <v>343</v>
      </c>
      <c r="B116" s="7" t="s">
        <v>112</v>
      </c>
      <c r="C116" s="32">
        <f>SUM(C117:C119)</f>
        <v>0</v>
      </c>
      <c r="D116" s="46">
        <f aca="true" t="shared" si="29" ref="D116:R116">SUM(D117:D119)</f>
        <v>0</v>
      </c>
      <c r="E116" s="32">
        <f t="shared" si="29"/>
        <v>4000</v>
      </c>
      <c r="F116" s="46">
        <f t="shared" si="29"/>
        <v>4000</v>
      </c>
      <c r="G116" s="32">
        <f t="shared" si="29"/>
        <v>0</v>
      </c>
      <c r="H116" s="46">
        <f t="shared" si="29"/>
        <v>0</v>
      </c>
      <c r="I116" s="32">
        <f t="shared" si="29"/>
        <v>0</v>
      </c>
      <c r="J116" s="46">
        <f t="shared" si="29"/>
        <v>0</v>
      </c>
      <c r="K116" s="32">
        <f t="shared" si="29"/>
        <v>0</v>
      </c>
      <c r="L116" s="46">
        <f t="shared" si="29"/>
        <v>0</v>
      </c>
      <c r="M116" s="32">
        <f t="shared" si="29"/>
        <v>5000</v>
      </c>
      <c r="N116" s="46">
        <f t="shared" si="29"/>
        <v>5000</v>
      </c>
      <c r="O116" s="32">
        <f t="shared" si="29"/>
        <v>0</v>
      </c>
      <c r="P116" s="46">
        <f t="shared" si="29"/>
        <v>0</v>
      </c>
      <c r="Q116" s="32">
        <f t="shared" si="29"/>
        <v>0</v>
      </c>
      <c r="R116" s="46">
        <f t="shared" si="29"/>
        <v>0</v>
      </c>
      <c r="S116" s="32">
        <f t="shared" si="24"/>
        <v>9000</v>
      </c>
      <c r="T116" s="41">
        <f t="shared" si="25"/>
        <v>9000</v>
      </c>
    </row>
    <row r="117" spans="1:20" ht="12.75">
      <c r="A117" s="4">
        <v>34311</v>
      </c>
      <c r="B117" s="4" t="s">
        <v>58</v>
      </c>
      <c r="C117" s="37"/>
      <c r="D117" s="49"/>
      <c r="E117" s="37">
        <v>4000</v>
      </c>
      <c r="F117" s="49">
        <v>4000</v>
      </c>
      <c r="G117" s="37"/>
      <c r="H117" s="49"/>
      <c r="I117" s="33"/>
      <c r="J117" s="47"/>
      <c r="K117" s="33"/>
      <c r="L117" s="47"/>
      <c r="M117" s="33">
        <v>5000</v>
      </c>
      <c r="N117" s="47">
        <v>5000</v>
      </c>
      <c r="O117" s="33"/>
      <c r="P117" s="47"/>
      <c r="Q117" s="33"/>
      <c r="R117" s="47"/>
      <c r="S117" s="32">
        <f t="shared" si="24"/>
        <v>9000</v>
      </c>
      <c r="T117" s="41">
        <f t="shared" si="25"/>
        <v>9000</v>
      </c>
    </row>
    <row r="118" spans="1:20" ht="12.75">
      <c r="A118" s="4">
        <v>34339</v>
      </c>
      <c r="B118" s="4" t="s">
        <v>59</v>
      </c>
      <c r="C118" s="37"/>
      <c r="D118" s="49"/>
      <c r="E118" s="37">
        <v>0</v>
      </c>
      <c r="F118" s="49"/>
      <c r="G118" s="37"/>
      <c r="H118" s="49"/>
      <c r="I118" s="33"/>
      <c r="J118" s="47"/>
      <c r="K118" s="33"/>
      <c r="L118" s="47"/>
      <c r="M118" s="33"/>
      <c r="N118" s="47"/>
      <c r="O118" s="33"/>
      <c r="P118" s="47"/>
      <c r="Q118" s="33"/>
      <c r="R118" s="47"/>
      <c r="S118" s="32">
        <f t="shared" si="24"/>
        <v>0</v>
      </c>
      <c r="T118" s="41">
        <f t="shared" si="25"/>
        <v>0</v>
      </c>
    </row>
    <row r="119" spans="1:20" ht="12.75">
      <c r="A119" s="4">
        <v>34349</v>
      </c>
      <c r="B119" s="4" t="s">
        <v>75</v>
      </c>
      <c r="C119" s="37"/>
      <c r="D119" s="49"/>
      <c r="E119" s="37"/>
      <c r="F119" s="46"/>
      <c r="G119" s="37"/>
      <c r="H119" s="49"/>
      <c r="I119" s="33"/>
      <c r="J119" s="47"/>
      <c r="K119" s="33"/>
      <c r="L119" s="47"/>
      <c r="M119" s="33"/>
      <c r="N119" s="47"/>
      <c r="O119" s="33"/>
      <c r="P119" s="47"/>
      <c r="Q119" s="33"/>
      <c r="R119" s="47"/>
      <c r="S119" s="32">
        <f t="shared" si="24"/>
        <v>0</v>
      </c>
      <c r="T119" s="41">
        <f t="shared" si="25"/>
        <v>0</v>
      </c>
    </row>
    <row r="120" spans="1:20" s="1" customFormat="1" ht="12.75">
      <c r="A120" s="19">
        <v>37</v>
      </c>
      <c r="B120" s="19" t="s">
        <v>113</v>
      </c>
      <c r="C120" s="34">
        <f>C121</f>
        <v>0</v>
      </c>
      <c r="D120" s="48">
        <f aca="true" t="shared" si="30" ref="D120:R120">D121</f>
        <v>0</v>
      </c>
      <c r="E120" s="34">
        <f t="shared" si="30"/>
        <v>0</v>
      </c>
      <c r="F120" s="48">
        <f t="shared" si="30"/>
        <v>0</v>
      </c>
      <c r="G120" s="34">
        <f t="shared" si="30"/>
        <v>0</v>
      </c>
      <c r="H120" s="48">
        <f t="shared" si="30"/>
        <v>0</v>
      </c>
      <c r="I120" s="34">
        <f t="shared" si="30"/>
        <v>0</v>
      </c>
      <c r="J120" s="48">
        <f t="shared" si="30"/>
        <v>0</v>
      </c>
      <c r="K120" s="34">
        <f t="shared" si="30"/>
        <v>0</v>
      </c>
      <c r="L120" s="48">
        <f t="shared" si="30"/>
        <v>0</v>
      </c>
      <c r="M120" s="34">
        <f t="shared" si="30"/>
        <v>0</v>
      </c>
      <c r="N120" s="48">
        <f t="shared" si="30"/>
        <v>0</v>
      </c>
      <c r="O120" s="34">
        <f t="shared" si="30"/>
        <v>0</v>
      </c>
      <c r="P120" s="48">
        <f t="shared" si="30"/>
        <v>0</v>
      </c>
      <c r="Q120" s="34">
        <f t="shared" si="30"/>
        <v>0</v>
      </c>
      <c r="R120" s="48">
        <f t="shared" si="30"/>
        <v>0</v>
      </c>
      <c r="S120" s="32">
        <f t="shared" si="24"/>
        <v>0</v>
      </c>
      <c r="T120" s="41">
        <f t="shared" si="25"/>
        <v>0</v>
      </c>
    </row>
    <row r="121" spans="1:20" ht="12.75">
      <c r="A121" s="4">
        <v>37229</v>
      </c>
      <c r="B121" s="4" t="s">
        <v>114</v>
      </c>
      <c r="C121" s="37"/>
      <c r="D121" s="49"/>
      <c r="E121" s="37"/>
      <c r="F121" s="46"/>
      <c r="G121" s="37"/>
      <c r="H121" s="49"/>
      <c r="I121" s="33"/>
      <c r="J121" s="47"/>
      <c r="K121" s="33"/>
      <c r="L121" s="47"/>
      <c r="M121" s="33"/>
      <c r="N121" s="47"/>
      <c r="O121" s="33"/>
      <c r="P121" s="47"/>
      <c r="Q121" s="33"/>
      <c r="R121" s="47"/>
      <c r="S121" s="32">
        <f aca="true" t="shared" si="31" ref="S121:S129">SUM(C121,E121,G121,I121,K121,M121,O121,Q121)</f>
        <v>0</v>
      </c>
      <c r="T121" s="41">
        <f aca="true" t="shared" si="32" ref="T121:T129">SUM(D121,F121,H121,J121,L121,N121,P121,R121)</f>
        <v>0</v>
      </c>
    </row>
    <row r="122" spans="1:20" ht="12.75">
      <c r="A122" s="7">
        <v>4</v>
      </c>
      <c r="B122" s="7" t="s">
        <v>83</v>
      </c>
      <c r="C122" s="32">
        <f>C123</f>
        <v>40000</v>
      </c>
      <c r="D122" s="46">
        <f aca="true" t="shared" si="33" ref="D122:R122">D123</f>
        <v>40000</v>
      </c>
      <c r="E122" s="32">
        <f t="shared" si="33"/>
        <v>15000</v>
      </c>
      <c r="F122" s="46">
        <f t="shared" si="33"/>
        <v>15000</v>
      </c>
      <c r="G122" s="32">
        <f t="shared" si="33"/>
        <v>25000</v>
      </c>
      <c r="H122" s="46">
        <f t="shared" si="33"/>
        <v>30000</v>
      </c>
      <c r="I122" s="32">
        <f t="shared" si="33"/>
        <v>30000</v>
      </c>
      <c r="J122" s="46">
        <f t="shared" si="33"/>
        <v>35000</v>
      </c>
      <c r="K122" s="32">
        <f t="shared" si="33"/>
        <v>0</v>
      </c>
      <c r="L122" s="46">
        <f t="shared" si="33"/>
        <v>0</v>
      </c>
      <c r="M122" s="32">
        <f t="shared" si="33"/>
        <v>15000</v>
      </c>
      <c r="N122" s="46">
        <f t="shared" si="33"/>
        <v>15000</v>
      </c>
      <c r="O122" s="32">
        <f t="shared" si="33"/>
        <v>0</v>
      </c>
      <c r="P122" s="46">
        <f t="shared" si="33"/>
        <v>0</v>
      </c>
      <c r="Q122" s="32">
        <f t="shared" si="33"/>
        <v>20000</v>
      </c>
      <c r="R122" s="46">
        <f t="shared" si="33"/>
        <v>30000</v>
      </c>
      <c r="S122" s="32">
        <f t="shared" si="31"/>
        <v>145000</v>
      </c>
      <c r="T122" s="41">
        <f t="shared" si="32"/>
        <v>165000</v>
      </c>
    </row>
    <row r="123" spans="1:20" ht="12.75">
      <c r="A123" s="7">
        <v>42</v>
      </c>
      <c r="B123" s="7" t="s">
        <v>84</v>
      </c>
      <c r="C123" s="32">
        <f>SUM(C124:C129)</f>
        <v>40000</v>
      </c>
      <c r="D123" s="46">
        <f aca="true" t="shared" si="34" ref="D123:R123">SUM(D124:D129)</f>
        <v>40000</v>
      </c>
      <c r="E123" s="32">
        <f t="shared" si="34"/>
        <v>15000</v>
      </c>
      <c r="F123" s="46">
        <f t="shared" si="34"/>
        <v>15000</v>
      </c>
      <c r="G123" s="32">
        <f t="shared" si="34"/>
        <v>25000</v>
      </c>
      <c r="H123" s="46">
        <f t="shared" si="34"/>
        <v>30000</v>
      </c>
      <c r="I123" s="32">
        <f t="shared" si="34"/>
        <v>30000</v>
      </c>
      <c r="J123" s="46">
        <f t="shared" si="34"/>
        <v>35000</v>
      </c>
      <c r="K123" s="32">
        <f t="shared" si="34"/>
        <v>0</v>
      </c>
      <c r="L123" s="46">
        <f t="shared" si="34"/>
        <v>0</v>
      </c>
      <c r="M123" s="32">
        <f t="shared" si="34"/>
        <v>15000</v>
      </c>
      <c r="N123" s="46">
        <f t="shared" si="34"/>
        <v>15000</v>
      </c>
      <c r="O123" s="32">
        <f t="shared" si="34"/>
        <v>0</v>
      </c>
      <c r="P123" s="46">
        <f t="shared" si="34"/>
        <v>0</v>
      </c>
      <c r="Q123" s="32">
        <f t="shared" si="34"/>
        <v>20000</v>
      </c>
      <c r="R123" s="46">
        <f t="shared" si="34"/>
        <v>30000</v>
      </c>
      <c r="S123" s="32">
        <f t="shared" si="31"/>
        <v>145000</v>
      </c>
      <c r="T123" s="41">
        <f t="shared" si="32"/>
        <v>165000</v>
      </c>
    </row>
    <row r="124" spans="1:20" ht="12.75">
      <c r="A124" s="4">
        <v>42149</v>
      </c>
      <c r="B124" s="4" t="s">
        <v>85</v>
      </c>
      <c r="C124" s="37"/>
      <c r="D124" s="49"/>
      <c r="E124" s="33"/>
      <c r="F124" s="47"/>
      <c r="G124" s="33"/>
      <c r="H124" s="47"/>
      <c r="I124" s="33"/>
      <c r="J124" s="47"/>
      <c r="K124" s="33"/>
      <c r="L124" s="47"/>
      <c r="M124" s="33"/>
      <c r="N124" s="47"/>
      <c r="O124" s="33"/>
      <c r="P124" s="47"/>
      <c r="Q124" s="33"/>
      <c r="R124" s="47"/>
      <c r="S124" s="32">
        <f t="shared" si="31"/>
        <v>0</v>
      </c>
      <c r="T124" s="41">
        <f t="shared" si="32"/>
        <v>0</v>
      </c>
    </row>
    <row r="125" spans="1:20" ht="12.75">
      <c r="A125" s="4">
        <v>42211</v>
      </c>
      <c r="B125" s="4" t="s">
        <v>139</v>
      </c>
      <c r="C125" s="37"/>
      <c r="D125" s="49"/>
      <c r="E125" s="33"/>
      <c r="F125" s="47"/>
      <c r="G125" s="33">
        <v>25000</v>
      </c>
      <c r="H125" s="47">
        <v>30000</v>
      </c>
      <c r="I125" s="33">
        <v>5000</v>
      </c>
      <c r="J125" s="47">
        <v>30000</v>
      </c>
      <c r="K125" s="33"/>
      <c r="L125" s="47"/>
      <c r="M125" s="33">
        <v>10000</v>
      </c>
      <c r="N125" s="47">
        <v>10000</v>
      </c>
      <c r="O125" s="33"/>
      <c r="P125" s="47"/>
      <c r="Q125" s="33"/>
      <c r="R125" s="47"/>
      <c r="S125" s="32">
        <f t="shared" si="31"/>
        <v>40000</v>
      </c>
      <c r="T125" s="41">
        <f t="shared" si="32"/>
        <v>70000</v>
      </c>
    </row>
    <row r="126" spans="1:20" ht="12.75">
      <c r="A126" s="4">
        <v>42273</v>
      </c>
      <c r="B126" s="4" t="s">
        <v>82</v>
      </c>
      <c r="C126" s="37">
        <v>40000</v>
      </c>
      <c r="D126" s="49">
        <v>40000</v>
      </c>
      <c r="E126" s="33">
        <v>15000</v>
      </c>
      <c r="F126" s="47">
        <v>15000</v>
      </c>
      <c r="G126" s="33"/>
      <c r="H126" s="47"/>
      <c r="I126" s="33">
        <v>25000</v>
      </c>
      <c r="J126" s="47">
        <v>5000</v>
      </c>
      <c r="K126" s="33"/>
      <c r="L126" s="47"/>
      <c r="M126" s="33">
        <v>5000</v>
      </c>
      <c r="N126" s="47">
        <v>5000</v>
      </c>
      <c r="O126" s="33"/>
      <c r="P126" s="47"/>
      <c r="Q126" s="33">
        <v>20000</v>
      </c>
      <c r="R126" s="47">
        <v>30000</v>
      </c>
      <c r="S126" s="32">
        <f t="shared" si="31"/>
        <v>105000</v>
      </c>
      <c r="T126" s="41">
        <f t="shared" si="32"/>
        <v>95000</v>
      </c>
    </row>
    <row r="127" spans="1:20" ht="12.75">
      <c r="A127" s="4">
        <v>42319</v>
      </c>
      <c r="B127" s="4" t="s">
        <v>86</v>
      </c>
      <c r="C127" s="37"/>
      <c r="D127" s="49"/>
      <c r="E127" s="33"/>
      <c r="F127" s="47"/>
      <c r="G127" s="33"/>
      <c r="H127" s="47"/>
      <c r="I127" s="33"/>
      <c r="J127" s="47"/>
      <c r="K127" s="33"/>
      <c r="L127" s="47"/>
      <c r="M127" s="33"/>
      <c r="N127" s="47"/>
      <c r="O127" s="33"/>
      <c r="P127" s="47"/>
      <c r="Q127" s="33"/>
      <c r="R127" s="47"/>
      <c r="S127" s="32">
        <f t="shared" si="31"/>
        <v>0</v>
      </c>
      <c r="T127" s="41">
        <f t="shared" si="32"/>
        <v>0</v>
      </c>
    </row>
    <row r="128" spans="1:20" ht="12.75">
      <c r="A128" s="4">
        <v>42411</v>
      </c>
      <c r="B128" s="4" t="s">
        <v>87</v>
      </c>
      <c r="C128" s="37">
        <v>0</v>
      </c>
      <c r="D128" s="49"/>
      <c r="E128" s="33"/>
      <c r="F128" s="47"/>
      <c r="G128" s="33"/>
      <c r="H128" s="47"/>
      <c r="I128" s="33"/>
      <c r="J128" s="47"/>
      <c r="K128" s="33"/>
      <c r="L128" s="47"/>
      <c r="M128" s="33"/>
      <c r="N128" s="47"/>
      <c r="O128" s="33"/>
      <c r="P128" s="47"/>
      <c r="Q128" s="33"/>
      <c r="R128" s="47"/>
      <c r="S128" s="32">
        <f t="shared" si="31"/>
        <v>0</v>
      </c>
      <c r="T128" s="41">
        <f t="shared" si="32"/>
        <v>0</v>
      </c>
    </row>
    <row r="129" spans="1:20" ht="12.75">
      <c r="A129" s="14">
        <v>45411</v>
      </c>
      <c r="B129" s="14" t="s">
        <v>88</v>
      </c>
      <c r="C129" s="37"/>
      <c r="D129" s="49"/>
      <c r="E129" s="33"/>
      <c r="F129" s="47"/>
      <c r="G129" s="33"/>
      <c r="H129" s="47"/>
      <c r="I129" s="33"/>
      <c r="J129" s="47"/>
      <c r="K129" s="33"/>
      <c r="L129" s="47"/>
      <c r="M129" s="33"/>
      <c r="N129" s="47"/>
      <c r="O129" s="33"/>
      <c r="P129" s="47"/>
      <c r="Q129" s="33"/>
      <c r="R129" s="47"/>
      <c r="S129" s="32">
        <f t="shared" si="31"/>
        <v>0</v>
      </c>
      <c r="T129" s="41">
        <f t="shared" si="32"/>
        <v>0</v>
      </c>
    </row>
    <row r="130" spans="1:20" ht="12.75">
      <c r="A130" s="15" t="s">
        <v>100</v>
      </c>
      <c r="B130" s="16"/>
      <c r="C130" s="32">
        <f>C122+C57</f>
        <v>8012900</v>
      </c>
      <c r="D130" s="46">
        <f>D122+D57</f>
        <v>8902601</v>
      </c>
      <c r="E130" s="32">
        <f aca="true" t="shared" si="35" ref="E130:R130">E122+E57</f>
        <v>882787</v>
      </c>
      <c r="F130" s="46">
        <f t="shared" si="35"/>
        <v>800230</v>
      </c>
      <c r="G130" s="32">
        <f t="shared" si="35"/>
        <v>166213</v>
      </c>
      <c r="H130" s="46">
        <f t="shared" si="35"/>
        <v>171213</v>
      </c>
      <c r="I130" s="32">
        <f t="shared" si="35"/>
        <v>80000</v>
      </c>
      <c r="J130" s="46">
        <f t="shared" si="35"/>
        <v>80000</v>
      </c>
      <c r="K130" s="32">
        <f t="shared" si="35"/>
        <v>75000</v>
      </c>
      <c r="L130" s="46">
        <f t="shared" si="35"/>
        <v>75000</v>
      </c>
      <c r="M130" s="32">
        <f t="shared" si="35"/>
        <v>50000</v>
      </c>
      <c r="N130" s="46">
        <f t="shared" si="35"/>
        <v>72119</v>
      </c>
      <c r="O130" s="32">
        <f t="shared" si="35"/>
        <v>100000</v>
      </c>
      <c r="P130" s="46">
        <f t="shared" si="35"/>
        <v>110135</v>
      </c>
      <c r="Q130" s="32">
        <f t="shared" si="35"/>
        <v>75000</v>
      </c>
      <c r="R130" s="46">
        <f t="shared" si="35"/>
        <v>85000</v>
      </c>
      <c r="S130" s="32">
        <f>SUM(S57+S122)</f>
        <v>9441900</v>
      </c>
      <c r="T130" s="32">
        <f>SUM(T57+T122)</f>
        <v>10296298</v>
      </c>
    </row>
    <row r="131" spans="1:20" ht="12.75">
      <c r="A131" s="2"/>
      <c r="B131" s="2"/>
      <c r="C131" s="21"/>
      <c r="D131" s="21" t="s">
        <v>143</v>
      </c>
      <c r="E131" s="69" t="s">
        <v>149</v>
      </c>
      <c r="F131" s="69"/>
      <c r="G131" s="69"/>
      <c r="H131" s="21"/>
      <c r="I131" s="21"/>
      <c r="J131" s="23"/>
      <c r="K131" s="21"/>
      <c r="L131" s="21"/>
      <c r="M131" s="21"/>
      <c r="N131" s="21"/>
      <c r="O131" s="21"/>
      <c r="P131" s="21"/>
      <c r="Q131" s="21"/>
      <c r="R131" s="21"/>
      <c r="S131" s="26"/>
      <c r="T131" s="23"/>
    </row>
    <row r="132" spans="1:20" ht="12.75">
      <c r="A132" s="40"/>
      <c r="B132" s="40"/>
      <c r="C132" s="21"/>
      <c r="D132" s="21" t="s">
        <v>144</v>
      </c>
      <c r="E132" s="70" t="s">
        <v>150</v>
      </c>
      <c r="F132" s="70"/>
      <c r="G132" s="70"/>
      <c r="H132" s="21"/>
      <c r="I132" s="21"/>
      <c r="J132" s="23"/>
      <c r="K132" s="21"/>
      <c r="L132" s="21"/>
      <c r="M132" s="21"/>
      <c r="N132" s="21"/>
      <c r="O132" s="21"/>
      <c r="P132" s="21"/>
      <c r="Q132" s="21"/>
      <c r="R132" s="21" t="s">
        <v>145</v>
      </c>
      <c r="S132" s="27"/>
      <c r="T132" s="27"/>
    </row>
    <row r="133" spans="1:20" ht="12.75">
      <c r="A133" s="40"/>
      <c r="B133" s="40"/>
      <c r="C133" s="21"/>
      <c r="D133" s="68" t="s">
        <v>148</v>
      </c>
      <c r="E133" s="68"/>
      <c r="F133" s="68"/>
      <c r="G133" s="21"/>
      <c r="H133" s="21"/>
      <c r="I133" s="21"/>
      <c r="J133" s="23"/>
      <c r="K133" s="21"/>
      <c r="L133" s="21"/>
      <c r="M133" s="21"/>
      <c r="N133" s="21"/>
      <c r="O133" s="21"/>
      <c r="P133" s="21"/>
      <c r="Q133" s="21"/>
      <c r="R133" s="21" t="s">
        <v>146</v>
      </c>
      <c r="S133" s="21"/>
      <c r="T133" s="23"/>
    </row>
    <row r="134" spans="1:20" ht="12.75">
      <c r="A134" s="40"/>
      <c r="B134" s="40"/>
      <c r="C134" s="21"/>
      <c r="D134" s="21"/>
      <c r="E134" s="21"/>
      <c r="F134" s="23"/>
      <c r="G134" s="21"/>
      <c r="H134" s="21"/>
      <c r="I134" s="21"/>
      <c r="J134" s="23"/>
      <c r="L134" s="38"/>
      <c r="M134" s="21"/>
      <c r="N134" s="21"/>
      <c r="O134" s="21"/>
      <c r="P134" s="21"/>
      <c r="Q134" s="21"/>
      <c r="R134" s="21"/>
      <c r="S134" s="38"/>
      <c r="T134" s="39"/>
    </row>
    <row r="135" spans="1:20" ht="12.75">
      <c r="A135" s="40"/>
      <c r="B135" s="40"/>
      <c r="C135" s="21"/>
      <c r="D135" s="21"/>
      <c r="E135" s="21"/>
      <c r="F135" s="23"/>
      <c r="G135" s="21"/>
      <c r="H135" s="21"/>
      <c r="I135" s="21"/>
      <c r="J135" s="23"/>
      <c r="K135" s="38"/>
      <c r="L135" s="38"/>
      <c r="M135" s="38"/>
      <c r="N135" s="21"/>
      <c r="O135" s="21"/>
      <c r="P135" s="21"/>
      <c r="Q135" s="21"/>
      <c r="R135" s="21"/>
      <c r="S135" s="38"/>
      <c r="T135" s="39"/>
    </row>
    <row r="136" spans="1:20" ht="12.75">
      <c r="A136" s="2"/>
      <c r="B136" s="2"/>
      <c r="C136" s="21"/>
      <c r="D136" s="21"/>
      <c r="E136" s="21"/>
      <c r="F136" s="23"/>
      <c r="G136" s="21"/>
      <c r="H136" s="21"/>
      <c r="I136" s="21"/>
      <c r="J136" s="23"/>
      <c r="K136" s="21"/>
      <c r="L136" s="21"/>
      <c r="M136" s="21"/>
      <c r="N136" s="21"/>
      <c r="O136" s="21"/>
      <c r="P136" s="21"/>
      <c r="Q136" s="21"/>
      <c r="R136" s="21"/>
      <c r="S136" s="21"/>
      <c r="T136" s="23"/>
    </row>
    <row r="137" spans="1:20" ht="12.75">
      <c r="A137" s="2"/>
      <c r="B137" s="2"/>
      <c r="C137" s="21"/>
      <c r="D137" s="21"/>
      <c r="E137" s="21"/>
      <c r="F137" s="23"/>
      <c r="G137" s="21"/>
      <c r="H137" s="21"/>
      <c r="I137" s="21"/>
      <c r="J137" s="23"/>
      <c r="K137" s="21"/>
      <c r="L137" s="21"/>
      <c r="M137" s="21"/>
      <c r="N137" s="21"/>
      <c r="O137" s="21"/>
      <c r="P137" s="21"/>
      <c r="Q137" s="21"/>
      <c r="R137" s="21"/>
      <c r="S137" s="21"/>
      <c r="T137" s="23"/>
    </row>
    <row r="138" spans="1:20" ht="12.75">
      <c r="A138" s="2"/>
      <c r="B138" s="2"/>
      <c r="C138" s="21"/>
      <c r="D138" s="21"/>
      <c r="E138" s="21"/>
      <c r="F138" s="23"/>
      <c r="G138" s="21"/>
      <c r="H138" s="21"/>
      <c r="I138" s="21"/>
      <c r="J138" s="23"/>
      <c r="K138" s="21"/>
      <c r="L138" s="21"/>
      <c r="M138" s="21"/>
      <c r="N138" s="21"/>
      <c r="O138" s="21"/>
      <c r="P138" s="21"/>
      <c r="Q138" s="21"/>
      <c r="R138" s="21"/>
      <c r="S138" s="21"/>
      <c r="T138" s="23"/>
    </row>
    <row r="139" spans="1:20" ht="12.75">
      <c r="A139" s="2"/>
      <c r="B139" s="2"/>
      <c r="C139" s="21"/>
      <c r="D139" s="21"/>
      <c r="E139" s="21"/>
      <c r="F139" s="23"/>
      <c r="G139" s="21"/>
      <c r="H139" s="21"/>
      <c r="I139" s="21"/>
      <c r="J139" s="23"/>
      <c r="K139" s="21"/>
      <c r="L139" s="21"/>
      <c r="M139" s="21"/>
      <c r="N139" s="21"/>
      <c r="O139" s="21"/>
      <c r="P139" s="21"/>
      <c r="Q139" s="21"/>
      <c r="R139" s="21"/>
      <c r="S139" s="21"/>
      <c r="T139" s="23"/>
    </row>
    <row r="140" spans="1:20" ht="12.75">
      <c r="A140" s="2"/>
      <c r="B140" s="2"/>
      <c r="C140" s="21"/>
      <c r="D140" s="21"/>
      <c r="E140" s="21"/>
      <c r="F140" s="23"/>
      <c r="G140" s="21"/>
      <c r="H140" s="21"/>
      <c r="I140" s="21"/>
      <c r="J140" s="23"/>
      <c r="K140" s="21"/>
      <c r="L140" s="21"/>
      <c r="M140" s="21"/>
      <c r="N140" s="21"/>
      <c r="O140" s="21"/>
      <c r="P140" s="21"/>
      <c r="Q140" s="21"/>
      <c r="R140" s="21"/>
      <c r="S140" s="21"/>
      <c r="T140" s="23"/>
    </row>
    <row r="141" spans="1:20" ht="12.75">
      <c r="A141" s="2"/>
      <c r="B141" s="2"/>
      <c r="C141" s="21"/>
      <c r="D141" s="21"/>
      <c r="E141" s="21"/>
      <c r="F141" s="23"/>
      <c r="G141" s="21"/>
      <c r="H141" s="21"/>
      <c r="I141" s="21"/>
      <c r="J141" s="23"/>
      <c r="K141" s="21"/>
      <c r="L141" s="21"/>
      <c r="M141" s="21"/>
      <c r="N141" s="21"/>
      <c r="O141" s="21"/>
      <c r="P141" s="21"/>
      <c r="Q141" s="21"/>
      <c r="R141" s="21"/>
      <c r="S141" s="21"/>
      <c r="T141" s="23"/>
    </row>
    <row r="142" spans="1:20" ht="12.75">
      <c r="A142" s="2"/>
      <c r="B142" s="2"/>
      <c r="C142" s="21"/>
      <c r="D142" s="21"/>
      <c r="E142" s="21"/>
      <c r="F142" s="23"/>
      <c r="G142" s="21"/>
      <c r="H142" s="21"/>
      <c r="I142" s="21"/>
      <c r="J142" s="23"/>
      <c r="K142" s="21"/>
      <c r="L142" s="21"/>
      <c r="M142" s="21"/>
      <c r="N142" s="21"/>
      <c r="O142" s="21"/>
      <c r="P142" s="21"/>
      <c r="Q142" s="21"/>
      <c r="R142" s="21"/>
      <c r="S142" s="21"/>
      <c r="T142" s="23"/>
    </row>
    <row r="143" spans="1:20" ht="12.75">
      <c r="A143" s="2"/>
      <c r="B143" s="2"/>
      <c r="C143" s="21"/>
      <c r="D143" s="21"/>
      <c r="E143" s="21"/>
      <c r="F143" s="23"/>
      <c r="G143" s="21"/>
      <c r="H143" s="21"/>
      <c r="I143" s="21"/>
      <c r="J143" s="23"/>
      <c r="K143" s="21"/>
      <c r="L143" s="21"/>
      <c r="M143" s="21"/>
      <c r="N143" s="21"/>
      <c r="O143" s="21"/>
      <c r="P143" s="21"/>
      <c r="Q143" s="21"/>
      <c r="R143" s="21"/>
      <c r="S143" s="21"/>
      <c r="T143" s="23"/>
    </row>
    <row r="144" spans="1:20" ht="12.75">
      <c r="A144" s="2"/>
      <c r="B144" s="2"/>
      <c r="C144" s="21"/>
      <c r="D144" s="21"/>
      <c r="E144" s="21"/>
      <c r="F144" s="23"/>
      <c r="G144" s="21"/>
      <c r="H144" s="21"/>
      <c r="I144" s="21"/>
      <c r="J144" s="23"/>
      <c r="K144" s="21"/>
      <c r="L144" s="21"/>
      <c r="M144" s="21"/>
      <c r="N144" s="21"/>
      <c r="O144" s="21"/>
      <c r="P144" s="21"/>
      <c r="Q144" s="21"/>
      <c r="R144" s="21"/>
      <c r="S144" s="21"/>
      <c r="T144" s="23"/>
    </row>
    <row r="145" spans="1:20" ht="12.75">
      <c r="A145" s="2"/>
      <c r="B145" s="2"/>
      <c r="C145" s="21"/>
      <c r="D145" s="21"/>
      <c r="E145" s="21"/>
      <c r="F145" s="23"/>
      <c r="G145" s="21"/>
      <c r="H145" s="21"/>
      <c r="I145" s="21"/>
      <c r="J145" s="23"/>
      <c r="K145" s="21"/>
      <c r="L145" s="21"/>
      <c r="M145" s="21"/>
      <c r="N145" s="21"/>
      <c r="O145" s="21"/>
      <c r="P145" s="21"/>
      <c r="Q145" s="21"/>
      <c r="R145" s="21"/>
      <c r="S145" s="21"/>
      <c r="T145" s="23"/>
    </row>
    <row r="146" spans="1:20" ht="12.75">
      <c r="A146" s="2"/>
      <c r="B146" s="2"/>
      <c r="C146" s="21"/>
      <c r="D146" s="21"/>
      <c r="E146" s="21"/>
      <c r="F146" s="23"/>
      <c r="G146" s="21"/>
      <c r="H146" s="21"/>
      <c r="I146" s="21"/>
      <c r="J146" s="23"/>
      <c r="K146" s="21"/>
      <c r="L146" s="21"/>
      <c r="M146" s="21"/>
      <c r="N146" s="21"/>
      <c r="O146" s="21"/>
      <c r="P146" s="21"/>
      <c r="Q146" s="21"/>
      <c r="R146" s="21"/>
      <c r="S146" s="21"/>
      <c r="T146" s="23"/>
    </row>
    <row r="147" spans="1:20" ht="12.75">
      <c r="A147" s="2"/>
      <c r="B147" s="2"/>
      <c r="C147" s="21"/>
      <c r="D147" s="21"/>
      <c r="E147" s="21"/>
      <c r="F147" s="23"/>
      <c r="G147" s="21"/>
      <c r="H147" s="21"/>
      <c r="I147" s="21"/>
      <c r="J147" s="23"/>
      <c r="K147" s="21"/>
      <c r="L147" s="21"/>
      <c r="M147" s="21"/>
      <c r="N147" s="21"/>
      <c r="O147" s="21"/>
      <c r="P147" s="21"/>
      <c r="Q147" s="21"/>
      <c r="R147" s="21"/>
      <c r="S147" s="21"/>
      <c r="T147" s="23"/>
    </row>
    <row r="148" spans="1:20" ht="12.75">
      <c r="A148" s="2"/>
      <c r="B148" s="2"/>
      <c r="C148" s="21"/>
      <c r="D148" s="21"/>
      <c r="E148" s="21"/>
      <c r="F148" s="23"/>
      <c r="G148" s="21"/>
      <c r="H148" s="21"/>
      <c r="I148" s="21"/>
      <c r="J148" s="23"/>
      <c r="K148" s="21"/>
      <c r="L148" s="21"/>
      <c r="M148" s="21"/>
      <c r="N148" s="21"/>
      <c r="O148" s="21"/>
      <c r="P148" s="21"/>
      <c r="Q148" s="21"/>
      <c r="R148" s="21"/>
      <c r="S148" s="21"/>
      <c r="T148" s="23"/>
    </row>
    <row r="149" spans="1:20" ht="12.75">
      <c r="A149" s="2"/>
      <c r="B149" s="2"/>
      <c r="C149" s="21"/>
      <c r="D149" s="21"/>
      <c r="E149" s="21"/>
      <c r="F149" s="23"/>
      <c r="G149" s="21"/>
      <c r="H149" s="21"/>
      <c r="I149" s="21"/>
      <c r="J149" s="23"/>
      <c r="K149" s="21"/>
      <c r="L149" s="21"/>
      <c r="M149" s="21"/>
      <c r="N149" s="21"/>
      <c r="O149" s="21"/>
      <c r="P149" s="21"/>
      <c r="Q149" s="21"/>
      <c r="R149" s="21"/>
      <c r="S149" s="21"/>
      <c r="T149" s="23"/>
    </row>
    <row r="150" spans="1:20" ht="12.75">
      <c r="A150" s="2"/>
      <c r="B150" s="2"/>
      <c r="C150" s="21"/>
      <c r="D150" s="21"/>
      <c r="E150" s="21"/>
      <c r="F150" s="23"/>
      <c r="G150" s="21"/>
      <c r="H150" s="21"/>
      <c r="I150" s="21"/>
      <c r="J150" s="23"/>
      <c r="K150" s="21"/>
      <c r="L150" s="21"/>
      <c r="M150" s="21"/>
      <c r="N150" s="21"/>
      <c r="O150" s="21"/>
      <c r="P150" s="21"/>
      <c r="Q150" s="21"/>
      <c r="R150" s="21"/>
      <c r="S150" s="21"/>
      <c r="T150" s="23"/>
    </row>
    <row r="151" spans="1:20" ht="12.75">
      <c r="A151" s="2"/>
      <c r="B151" s="2"/>
      <c r="C151" s="21"/>
      <c r="D151" s="21"/>
      <c r="E151" s="21"/>
      <c r="F151" s="23"/>
      <c r="G151" s="21"/>
      <c r="H151" s="21"/>
      <c r="I151" s="21"/>
      <c r="J151" s="23"/>
      <c r="K151" s="21"/>
      <c r="L151" s="21"/>
      <c r="M151" s="21"/>
      <c r="N151" s="21"/>
      <c r="O151" s="21"/>
      <c r="P151" s="21"/>
      <c r="Q151" s="21"/>
      <c r="R151" s="21"/>
      <c r="S151" s="21"/>
      <c r="T151" s="23"/>
    </row>
    <row r="152" spans="1:20" ht="12.75">
      <c r="A152" s="2"/>
      <c r="B152" s="2"/>
      <c r="C152" s="21"/>
      <c r="D152" s="21"/>
      <c r="E152" s="21"/>
      <c r="F152" s="23"/>
      <c r="G152" s="21"/>
      <c r="H152" s="21"/>
      <c r="I152" s="21"/>
      <c r="J152" s="23"/>
      <c r="K152" s="21"/>
      <c r="L152" s="21"/>
      <c r="M152" s="21"/>
      <c r="N152" s="21"/>
      <c r="O152" s="21"/>
      <c r="P152" s="21"/>
      <c r="Q152" s="21"/>
      <c r="R152" s="21"/>
      <c r="S152" s="21"/>
      <c r="T152" s="23"/>
    </row>
    <row r="153" spans="1:20" ht="12.75">
      <c r="A153" s="2"/>
      <c r="B153" s="2"/>
      <c r="C153" s="21"/>
      <c r="D153" s="21"/>
      <c r="E153" s="21"/>
      <c r="F153" s="23"/>
      <c r="G153" s="21"/>
      <c r="H153" s="21"/>
      <c r="I153" s="21"/>
      <c r="J153" s="23"/>
      <c r="K153" s="21"/>
      <c r="L153" s="21"/>
      <c r="M153" s="21"/>
      <c r="N153" s="21"/>
      <c r="O153" s="21"/>
      <c r="P153" s="21"/>
      <c r="Q153" s="21"/>
      <c r="R153" s="21"/>
      <c r="S153" s="21"/>
      <c r="T153" s="23"/>
    </row>
    <row r="154" spans="1:20" ht="12.75">
      <c r="A154" s="2"/>
      <c r="B154" s="2"/>
      <c r="C154" s="21"/>
      <c r="D154" s="21"/>
      <c r="E154" s="21"/>
      <c r="F154" s="23"/>
      <c r="G154" s="21"/>
      <c r="H154" s="21"/>
      <c r="I154" s="21"/>
      <c r="J154" s="23"/>
      <c r="K154" s="21"/>
      <c r="L154" s="21"/>
      <c r="M154" s="21"/>
      <c r="N154" s="21"/>
      <c r="O154" s="21"/>
      <c r="P154" s="21"/>
      <c r="Q154" s="21"/>
      <c r="R154" s="21"/>
      <c r="S154" s="21"/>
      <c r="T154" s="23"/>
    </row>
    <row r="155" spans="1:20" ht="12.75">
      <c r="A155" s="2"/>
      <c r="B155" s="2"/>
      <c r="C155" s="21"/>
      <c r="D155" s="21"/>
      <c r="E155" s="21"/>
      <c r="F155" s="23"/>
      <c r="G155" s="21"/>
      <c r="H155" s="21"/>
      <c r="I155" s="21"/>
      <c r="J155" s="23"/>
      <c r="K155" s="21"/>
      <c r="L155" s="21"/>
      <c r="M155" s="21"/>
      <c r="N155" s="21"/>
      <c r="O155" s="21"/>
      <c r="P155" s="21"/>
      <c r="Q155" s="21"/>
      <c r="R155" s="21"/>
      <c r="S155" s="21"/>
      <c r="T155" s="23"/>
    </row>
    <row r="156" spans="1:20" ht="12.75">
      <c r="A156" s="2"/>
      <c r="B156" s="2"/>
      <c r="C156" s="21"/>
      <c r="D156" s="21"/>
      <c r="E156" s="21"/>
      <c r="F156" s="23"/>
      <c r="G156" s="21"/>
      <c r="H156" s="21"/>
      <c r="I156" s="21"/>
      <c r="J156" s="23"/>
      <c r="K156" s="21"/>
      <c r="L156" s="21"/>
      <c r="M156" s="21"/>
      <c r="N156" s="21"/>
      <c r="O156" s="21"/>
      <c r="P156" s="21"/>
      <c r="Q156" s="21"/>
      <c r="R156" s="21"/>
      <c r="S156" s="21"/>
      <c r="T156" s="23"/>
    </row>
    <row r="157" spans="1:20" ht="12.75">
      <c r="A157" s="2"/>
      <c r="B157" s="2"/>
      <c r="C157" s="21"/>
      <c r="D157" s="21"/>
      <c r="E157" s="21"/>
      <c r="F157" s="23"/>
      <c r="G157" s="21"/>
      <c r="H157" s="21"/>
      <c r="I157" s="21"/>
      <c r="J157" s="23"/>
      <c r="K157" s="21"/>
      <c r="L157" s="21"/>
      <c r="M157" s="21"/>
      <c r="N157" s="21"/>
      <c r="O157" s="21"/>
      <c r="P157" s="21"/>
      <c r="Q157" s="21"/>
      <c r="R157" s="21"/>
      <c r="S157" s="21"/>
      <c r="T157" s="23"/>
    </row>
    <row r="158" spans="1:20" ht="12.75">
      <c r="A158" s="2"/>
      <c r="B158" s="2"/>
      <c r="C158" s="21"/>
      <c r="D158" s="21"/>
      <c r="E158" s="21"/>
      <c r="F158" s="23"/>
      <c r="G158" s="21"/>
      <c r="H158" s="21"/>
      <c r="I158" s="21"/>
      <c r="J158" s="23"/>
      <c r="K158" s="21"/>
      <c r="L158" s="21"/>
      <c r="M158" s="21"/>
      <c r="N158" s="21"/>
      <c r="O158" s="21"/>
      <c r="P158" s="21"/>
      <c r="Q158" s="21"/>
      <c r="R158" s="21"/>
      <c r="S158" s="21"/>
      <c r="T158" s="23"/>
    </row>
    <row r="159" spans="1:20" ht="12.75">
      <c r="A159" s="2"/>
      <c r="B159" s="2"/>
      <c r="C159" s="21"/>
      <c r="D159" s="21"/>
      <c r="E159" s="21"/>
      <c r="F159" s="23"/>
      <c r="G159" s="21"/>
      <c r="H159" s="21"/>
      <c r="I159" s="21"/>
      <c r="J159" s="23"/>
      <c r="K159" s="21"/>
      <c r="L159" s="21"/>
      <c r="M159" s="21"/>
      <c r="N159" s="21"/>
      <c r="O159" s="21"/>
      <c r="P159" s="21"/>
      <c r="Q159" s="21"/>
      <c r="R159" s="21"/>
      <c r="S159" s="21"/>
      <c r="T159" s="23"/>
    </row>
    <row r="160" spans="1:20" ht="12.75">
      <c r="A160" s="2"/>
      <c r="B160" s="2"/>
      <c r="C160" s="21"/>
      <c r="D160" s="21"/>
      <c r="E160" s="21"/>
      <c r="F160" s="23"/>
      <c r="G160" s="21"/>
      <c r="H160" s="21"/>
      <c r="I160" s="21"/>
      <c r="J160" s="23"/>
      <c r="K160" s="21"/>
      <c r="L160" s="21"/>
      <c r="M160" s="21"/>
      <c r="N160" s="21"/>
      <c r="O160" s="21"/>
      <c r="P160" s="21"/>
      <c r="Q160" s="21"/>
      <c r="R160" s="21"/>
      <c r="S160" s="21"/>
      <c r="T160" s="23"/>
    </row>
    <row r="161" spans="1:20" ht="12.75">
      <c r="A161" s="2"/>
      <c r="B161" s="2"/>
      <c r="C161" s="21"/>
      <c r="D161" s="21"/>
      <c r="E161" s="21"/>
      <c r="F161" s="23"/>
      <c r="G161" s="21"/>
      <c r="H161" s="21"/>
      <c r="I161" s="21"/>
      <c r="J161" s="23"/>
      <c r="K161" s="21"/>
      <c r="L161" s="21"/>
      <c r="M161" s="21"/>
      <c r="N161" s="21"/>
      <c r="O161" s="21"/>
      <c r="P161" s="21"/>
      <c r="Q161" s="21"/>
      <c r="R161" s="21"/>
      <c r="S161" s="21"/>
      <c r="T161" s="23"/>
    </row>
    <row r="162" spans="1:20" ht="12.75">
      <c r="A162" s="2"/>
      <c r="B162" s="2"/>
      <c r="C162" s="21"/>
      <c r="D162" s="21"/>
      <c r="E162" s="21"/>
      <c r="F162" s="23"/>
      <c r="G162" s="21"/>
      <c r="H162" s="21"/>
      <c r="I162" s="21"/>
      <c r="J162" s="23"/>
      <c r="K162" s="21"/>
      <c r="L162" s="21"/>
      <c r="M162" s="21"/>
      <c r="N162" s="21"/>
      <c r="O162" s="21"/>
      <c r="P162" s="21"/>
      <c r="Q162" s="21"/>
      <c r="R162" s="21"/>
      <c r="S162" s="21"/>
      <c r="T162" s="23"/>
    </row>
    <row r="163" spans="1:20" ht="12.75">
      <c r="A163" s="2"/>
      <c r="B163" s="2"/>
      <c r="C163" s="21"/>
      <c r="D163" s="21"/>
      <c r="E163" s="21"/>
      <c r="F163" s="23"/>
      <c r="G163" s="21"/>
      <c r="H163" s="21"/>
      <c r="I163" s="21"/>
      <c r="J163" s="23"/>
      <c r="K163" s="21"/>
      <c r="L163" s="21"/>
      <c r="M163" s="21"/>
      <c r="N163" s="21"/>
      <c r="O163" s="21"/>
      <c r="P163" s="21"/>
      <c r="Q163" s="21"/>
      <c r="R163" s="21"/>
      <c r="S163" s="21"/>
      <c r="T163" s="23"/>
    </row>
    <row r="164" spans="1:20" ht="12.75">
      <c r="A164" s="2"/>
      <c r="B164" s="2"/>
      <c r="C164" s="21"/>
      <c r="D164" s="21"/>
      <c r="E164" s="21"/>
      <c r="F164" s="23"/>
      <c r="G164" s="21"/>
      <c r="H164" s="21"/>
      <c r="I164" s="21"/>
      <c r="J164" s="23"/>
      <c r="K164" s="21"/>
      <c r="L164" s="21"/>
      <c r="M164" s="21"/>
      <c r="N164" s="21"/>
      <c r="O164" s="21"/>
      <c r="P164" s="21"/>
      <c r="Q164" s="21"/>
      <c r="R164" s="21"/>
      <c r="S164" s="21"/>
      <c r="T164" s="23"/>
    </row>
    <row r="165" spans="1:20" ht="12.75">
      <c r="A165" s="2"/>
      <c r="B165" s="2"/>
      <c r="C165" s="21"/>
      <c r="D165" s="21"/>
      <c r="E165" s="21"/>
      <c r="F165" s="23"/>
      <c r="G165" s="21"/>
      <c r="H165" s="21"/>
      <c r="I165" s="21"/>
      <c r="J165" s="23"/>
      <c r="K165" s="21"/>
      <c r="L165" s="21"/>
      <c r="M165" s="21"/>
      <c r="N165" s="21"/>
      <c r="O165" s="21"/>
      <c r="P165" s="21"/>
      <c r="Q165" s="21"/>
      <c r="R165" s="21"/>
      <c r="S165" s="21"/>
      <c r="T165" s="23"/>
    </row>
    <row r="166" spans="1:20" ht="12.75">
      <c r="A166" s="2"/>
      <c r="B166" s="2"/>
      <c r="C166" s="21"/>
      <c r="D166" s="21"/>
      <c r="E166" s="21"/>
      <c r="F166" s="23"/>
      <c r="G166" s="21"/>
      <c r="H166" s="21"/>
      <c r="I166" s="21"/>
      <c r="J166" s="23"/>
      <c r="K166" s="21"/>
      <c r="L166" s="21"/>
      <c r="M166" s="21"/>
      <c r="N166" s="21"/>
      <c r="O166" s="21"/>
      <c r="P166" s="21"/>
      <c r="Q166" s="21"/>
      <c r="R166" s="21"/>
      <c r="S166" s="21"/>
      <c r="T166" s="23"/>
    </row>
    <row r="167" spans="1:20" ht="12.75">
      <c r="A167" s="2"/>
      <c r="B167" s="2"/>
      <c r="C167" s="21"/>
      <c r="D167" s="21"/>
      <c r="E167" s="21"/>
      <c r="F167" s="23"/>
      <c r="G167" s="21"/>
      <c r="H167" s="21"/>
      <c r="I167" s="21"/>
      <c r="J167" s="23"/>
      <c r="K167" s="21"/>
      <c r="L167" s="21"/>
      <c r="M167" s="21"/>
      <c r="N167" s="21"/>
      <c r="O167" s="21"/>
      <c r="P167" s="21"/>
      <c r="Q167" s="21"/>
      <c r="R167" s="21"/>
      <c r="S167" s="21"/>
      <c r="T167" s="23"/>
    </row>
    <row r="168" spans="4:18" ht="12.75">
      <c r="D168" s="22"/>
      <c r="F168" s="28"/>
      <c r="H168" s="22"/>
      <c r="J168" s="28"/>
      <c r="L168" s="22"/>
      <c r="N168" s="22"/>
      <c r="P168" s="22"/>
      <c r="R168" s="22"/>
    </row>
    <row r="169" spans="4:18" ht="12.75">
      <c r="D169" s="22"/>
      <c r="F169" s="28"/>
      <c r="H169" s="22"/>
      <c r="J169" s="28"/>
      <c r="L169" s="22"/>
      <c r="N169" s="22"/>
      <c r="P169" s="22"/>
      <c r="R169" s="22"/>
    </row>
    <row r="170" spans="4:18" ht="12.75">
      <c r="D170" s="22"/>
      <c r="F170" s="28"/>
      <c r="H170" s="22"/>
      <c r="J170" s="28"/>
      <c r="L170" s="22"/>
      <c r="N170" s="22"/>
      <c r="P170" s="22"/>
      <c r="R170" s="22"/>
    </row>
    <row r="171" spans="4:18" ht="12.75">
      <c r="D171" s="22"/>
      <c r="F171" s="28"/>
      <c r="H171" s="22"/>
      <c r="J171" s="28"/>
      <c r="L171" s="22"/>
      <c r="N171" s="22"/>
      <c r="P171" s="22"/>
      <c r="R171" s="22"/>
    </row>
    <row r="172" spans="4:18" ht="12.75">
      <c r="D172" s="22"/>
      <c r="F172" s="28"/>
      <c r="H172" s="22"/>
      <c r="J172" s="28"/>
      <c r="L172" s="22"/>
      <c r="N172" s="22"/>
      <c r="P172" s="22"/>
      <c r="R172" s="22"/>
    </row>
    <row r="173" spans="4:18" ht="12.75">
      <c r="D173" s="22"/>
      <c r="F173" s="28"/>
      <c r="H173" s="22"/>
      <c r="J173" s="28"/>
      <c r="L173" s="22"/>
      <c r="N173" s="22"/>
      <c r="P173" s="22"/>
      <c r="R173" s="22"/>
    </row>
    <row r="174" spans="4:18" ht="12.75">
      <c r="D174" s="22"/>
      <c r="F174" s="28"/>
      <c r="H174" s="22"/>
      <c r="J174" s="28"/>
      <c r="L174" s="22"/>
      <c r="N174" s="22"/>
      <c r="P174" s="22"/>
      <c r="R174" s="22"/>
    </row>
    <row r="175" spans="4:18" ht="12.75">
      <c r="D175" s="22"/>
      <c r="F175" s="28"/>
      <c r="H175" s="22"/>
      <c r="J175" s="28"/>
      <c r="L175" s="22"/>
      <c r="N175" s="22"/>
      <c r="P175" s="22"/>
      <c r="R175" s="22"/>
    </row>
    <row r="176" spans="4:18" ht="12.75">
      <c r="D176" s="22"/>
      <c r="F176" s="28"/>
      <c r="H176" s="22"/>
      <c r="J176" s="28"/>
      <c r="L176" s="22"/>
      <c r="N176" s="22"/>
      <c r="P176" s="22"/>
      <c r="R176" s="22"/>
    </row>
    <row r="177" spans="4:18" ht="12.75">
      <c r="D177" s="22"/>
      <c r="F177" s="28"/>
      <c r="H177" s="22"/>
      <c r="J177" s="28"/>
      <c r="L177" s="22"/>
      <c r="N177" s="22"/>
      <c r="P177" s="22"/>
      <c r="R177" s="22"/>
    </row>
    <row r="178" spans="4:18" ht="12.75">
      <c r="D178" s="22"/>
      <c r="F178" s="28"/>
      <c r="H178" s="22"/>
      <c r="J178" s="28"/>
      <c r="L178" s="22"/>
      <c r="N178" s="22"/>
      <c r="P178" s="22"/>
      <c r="R178" s="22"/>
    </row>
    <row r="179" spans="4:18" ht="12.75">
      <c r="D179" s="22"/>
      <c r="F179" s="28"/>
      <c r="H179" s="22"/>
      <c r="J179" s="28"/>
      <c r="L179" s="22"/>
      <c r="N179" s="22"/>
      <c r="P179" s="22"/>
      <c r="R179" s="22"/>
    </row>
    <row r="180" spans="4:18" ht="12.75">
      <c r="D180" s="22"/>
      <c r="F180" s="28"/>
      <c r="H180" s="22"/>
      <c r="J180" s="28"/>
      <c r="L180" s="22"/>
      <c r="N180" s="22"/>
      <c r="P180" s="22"/>
      <c r="R180" s="22"/>
    </row>
    <row r="181" spans="4:18" ht="12.75">
      <c r="D181" s="22"/>
      <c r="F181" s="28"/>
      <c r="H181" s="22"/>
      <c r="J181" s="28"/>
      <c r="L181" s="22"/>
      <c r="N181" s="22"/>
      <c r="P181" s="22"/>
      <c r="R181" s="22"/>
    </row>
    <row r="182" spans="4:18" ht="12.75">
      <c r="D182" s="22"/>
      <c r="F182" s="28"/>
      <c r="H182" s="22"/>
      <c r="J182" s="28"/>
      <c r="L182" s="22"/>
      <c r="N182" s="22"/>
      <c r="P182" s="22"/>
      <c r="R182" s="22"/>
    </row>
    <row r="183" spans="4:18" ht="12.75">
      <c r="D183" s="22"/>
      <c r="F183" s="28"/>
      <c r="H183" s="22"/>
      <c r="J183" s="28"/>
      <c r="L183" s="22"/>
      <c r="N183" s="22"/>
      <c r="P183" s="22"/>
      <c r="R183" s="22"/>
    </row>
    <row r="184" spans="4:18" ht="12.75">
      <c r="D184" s="22"/>
      <c r="F184" s="28"/>
      <c r="H184" s="22"/>
      <c r="J184" s="28"/>
      <c r="L184" s="22"/>
      <c r="N184" s="22"/>
      <c r="P184" s="22"/>
      <c r="R184" s="22"/>
    </row>
    <row r="185" spans="4:18" ht="12.75">
      <c r="D185" s="22"/>
      <c r="F185" s="28"/>
      <c r="H185" s="22"/>
      <c r="J185" s="28"/>
      <c r="L185" s="22"/>
      <c r="N185" s="22"/>
      <c r="P185" s="22"/>
      <c r="R185" s="22"/>
    </row>
    <row r="186" spans="4:18" ht="12.75">
      <c r="D186" s="22"/>
      <c r="F186" s="28"/>
      <c r="H186" s="22"/>
      <c r="J186" s="28"/>
      <c r="L186" s="22"/>
      <c r="N186" s="22"/>
      <c r="P186" s="22"/>
      <c r="R186" s="22"/>
    </row>
    <row r="187" spans="4:18" ht="12.75">
      <c r="D187" s="22"/>
      <c r="F187" s="28"/>
      <c r="H187" s="22"/>
      <c r="J187" s="28"/>
      <c r="L187" s="22"/>
      <c r="N187" s="22"/>
      <c r="P187" s="22"/>
      <c r="R187" s="22"/>
    </row>
    <row r="188" spans="4:18" ht="12.75">
      <c r="D188" s="22"/>
      <c r="F188" s="28"/>
      <c r="H188" s="22"/>
      <c r="J188" s="28"/>
      <c r="L188" s="22"/>
      <c r="N188" s="22"/>
      <c r="P188" s="22"/>
      <c r="R188" s="22"/>
    </row>
    <row r="189" spans="4:18" ht="12.75">
      <c r="D189" s="22"/>
      <c r="F189" s="28"/>
      <c r="H189" s="22"/>
      <c r="J189" s="28"/>
      <c r="L189" s="22"/>
      <c r="N189" s="22"/>
      <c r="P189" s="22"/>
      <c r="R189" s="22"/>
    </row>
    <row r="190" spans="4:18" ht="12.75">
      <c r="D190" s="22"/>
      <c r="F190" s="28"/>
      <c r="H190" s="22"/>
      <c r="J190" s="28"/>
      <c r="L190" s="22"/>
      <c r="N190" s="22"/>
      <c r="P190" s="22"/>
      <c r="R190" s="22"/>
    </row>
    <row r="191" spans="4:18" ht="12.75">
      <c r="D191" s="22"/>
      <c r="F191" s="28"/>
      <c r="H191" s="22"/>
      <c r="J191" s="28"/>
      <c r="L191" s="22"/>
      <c r="N191" s="22"/>
      <c r="P191" s="22"/>
      <c r="R191" s="22"/>
    </row>
    <row r="192" spans="4:18" ht="12.75">
      <c r="D192" s="22"/>
      <c r="F192" s="28"/>
      <c r="H192" s="22"/>
      <c r="J192" s="28"/>
      <c r="L192" s="22"/>
      <c r="N192" s="22"/>
      <c r="P192" s="22"/>
      <c r="R192" s="22"/>
    </row>
    <row r="193" spans="4:18" ht="12.75">
      <c r="D193" s="22"/>
      <c r="F193" s="28"/>
      <c r="H193" s="22"/>
      <c r="J193" s="28"/>
      <c r="L193" s="22"/>
      <c r="N193" s="22"/>
      <c r="P193" s="22"/>
      <c r="R193" s="22"/>
    </row>
    <row r="194" spans="4:18" ht="12.75">
      <c r="D194" s="22"/>
      <c r="F194" s="28"/>
      <c r="H194" s="22"/>
      <c r="J194" s="28"/>
      <c r="L194" s="22"/>
      <c r="N194" s="22"/>
      <c r="P194" s="22"/>
      <c r="R194" s="22"/>
    </row>
    <row r="195" spans="4:18" ht="12.75">
      <c r="D195" s="22"/>
      <c r="F195" s="28"/>
      <c r="H195" s="22"/>
      <c r="J195" s="28"/>
      <c r="L195" s="22"/>
      <c r="N195" s="22"/>
      <c r="P195" s="22"/>
      <c r="R195" s="22"/>
    </row>
    <row r="196" spans="4:18" ht="12.75">
      <c r="D196" s="22"/>
      <c r="F196" s="28"/>
      <c r="H196" s="22"/>
      <c r="J196" s="28"/>
      <c r="L196" s="22"/>
      <c r="N196" s="22"/>
      <c r="P196" s="22"/>
      <c r="R196" s="22"/>
    </row>
    <row r="197" spans="4:18" ht="12.75">
      <c r="D197" s="22"/>
      <c r="F197" s="28"/>
      <c r="H197" s="22"/>
      <c r="J197" s="28"/>
      <c r="L197" s="22"/>
      <c r="N197" s="22"/>
      <c r="P197" s="22"/>
      <c r="R197" s="22"/>
    </row>
    <row r="198" spans="4:18" ht="12.75">
      <c r="D198" s="22"/>
      <c r="F198" s="28"/>
      <c r="H198" s="22"/>
      <c r="J198" s="28"/>
      <c r="L198" s="22"/>
      <c r="N198" s="22"/>
      <c r="P198" s="22"/>
      <c r="R198" s="22"/>
    </row>
    <row r="199" spans="4:18" ht="12.75">
      <c r="D199" s="22"/>
      <c r="F199" s="28"/>
      <c r="H199" s="22"/>
      <c r="J199" s="28"/>
      <c r="L199" s="22"/>
      <c r="N199" s="22"/>
      <c r="P199" s="22"/>
      <c r="R199" s="22"/>
    </row>
    <row r="200" spans="4:18" ht="12.75">
      <c r="D200" s="22"/>
      <c r="F200" s="28"/>
      <c r="H200" s="22"/>
      <c r="J200" s="28"/>
      <c r="L200" s="22"/>
      <c r="N200" s="22"/>
      <c r="P200" s="22"/>
      <c r="R200" s="22"/>
    </row>
    <row r="201" spans="4:18" ht="12.75">
      <c r="D201" s="22"/>
      <c r="F201" s="28"/>
      <c r="H201" s="22"/>
      <c r="J201" s="28"/>
      <c r="L201" s="22"/>
      <c r="N201" s="22"/>
      <c r="P201" s="22"/>
      <c r="R201" s="22"/>
    </row>
    <row r="202" spans="4:18" ht="12.75">
      <c r="D202" s="22"/>
      <c r="F202" s="28"/>
      <c r="H202" s="22"/>
      <c r="J202" s="28"/>
      <c r="L202" s="22"/>
      <c r="N202" s="22"/>
      <c r="P202" s="22"/>
      <c r="R202" s="22"/>
    </row>
    <row r="203" spans="4:18" ht="12.75">
      <c r="D203" s="22"/>
      <c r="F203" s="28"/>
      <c r="H203" s="22"/>
      <c r="J203" s="28"/>
      <c r="L203" s="22"/>
      <c r="N203" s="22"/>
      <c r="P203" s="22"/>
      <c r="R203" s="22"/>
    </row>
    <row r="204" spans="4:18" ht="12.75">
      <c r="D204" s="22"/>
      <c r="F204" s="28"/>
      <c r="H204" s="22"/>
      <c r="J204" s="28"/>
      <c r="L204" s="22"/>
      <c r="N204" s="22"/>
      <c r="P204" s="22"/>
      <c r="R204" s="22"/>
    </row>
    <row r="205" spans="4:18" ht="12.75">
      <c r="D205" s="22"/>
      <c r="F205" s="28"/>
      <c r="H205" s="22"/>
      <c r="J205" s="28"/>
      <c r="L205" s="22"/>
      <c r="N205" s="22"/>
      <c r="P205" s="22"/>
      <c r="R205" s="22"/>
    </row>
    <row r="206" spans="4:18" ht="12.75">
      <c r="D206" s="22"/>
      <c r="F206" s="28"/>
      <c r="H206" s="22"/>
      <c r="J206" s="28"/>
      <c r="L206" s="22"/>
      <c r="N206" s="22"/>
      <c r="P206" s="22"/>
      <c r="R206" s="22"/>
    </row>
    <row r="207" spans="4:18" ht="12.75">
      <c r="D207" s="22"/>
      <c r="F207" s="28"/>
      <c r="H207" s="22"/>
      <c r="J207" s="28"/>
      <c r="L207" s="22"/>
      <c r="N207" s="22"/>
      <c r="P207" s="22"/>
      <c r="R207" s="22"/>
    </row>
    <row r="208" spans="4:18" ht="12.75">
      <c r="D208" s="22"/>
      <c r="F208" s="28"/>
      <c r="H208" s="22"/>
      <c r="J208" s="28"/>
      <c r="L208" s="22"/>
      <c r="N208" s="22"/>
      <c r="P208" s="22"/>
      <c r="R208" s="22"/>
    </row>
    <row r="209" spans="4:18" ht="12.75">
      <c r="D209" s="22"/>
      <c r="F209" s="28"/>
      <c r="H209" s="22"/>
      <c r="J209" s="28"/>
      <c r="L209" s="22"/>
      <c r="N209" s="22"/>
      <c r="P209" s="22"/>
      <c r="R209" s="22"/>
    </row>
    <row r="210" spans="4:18" ht="12.75">
      <c r="D210" s="22"/>
      <c r="F210" s="28"/>
      <c r="H210" s="22"/>
      <c r="J210" s="28"/>
      <c r="L210" s="22"/>
      <c r="N210" s="22"/>
      <c r="P210" s="22"/>
      <c r="R210" s="22"/>
    </row>
    <row r="211" spans="4:18" ht="12.75">
      <c r="D211" s="22"/>
      <c r="F211" s="28"/>
      <c r="H211" s="22"/>
      <c r="J211" s="28"/>
      <c r="L211" s="22"/>
      <c r="N211" s="22"/>
      <c r="P211" s="22"/>
      <c r="R211" s="22"/>
    </row>
    <row r="212" spans="4:18" ht="12.75">
      <c r="D212" s="22"/>
      <c r="F212" s="28"/>
      <c r="H212" s="22"/>
      <c r="J212" s="28"/>
      <c r="L212" s="22"/>
      <c r="N212" s="22"/>
      <c r="P212" s="22"/>
      <c r="R212" s="22"/>
    </row>
    <row r="213" spans="4:18" ht="12.75">
      <c r="D213" s="22"/>
      <c r="F213" s="28"/>
      <c r="H213" s="22"/>
      <c r="J213" s="28"/>
      <c r="L213" s="22"/>
      <c r="N213" s="22"/>
      <c r="P213" s="22"/>
      <c r="R213" s="22"/>
    </row>
    <row r="214" spans="4:18" ht="12.75">
      <c r="D214" s="22"/>
      <c r="F214" s="28"/>
      <c r="H214" s="22"/>
      <c r="J214" s="28"/>
      <c r="L214" s="22"/>
      <c r="N214" s="22"/>
      <c r="P214" s="22"/>
      <c r="R214" s="22"/>
    </row>
    <row r="215" spans="4:18" ht="12.75">
      <c r="D215" s="22"/>
      <c r="F215" s="28"/>
      <c r="H215" s="22"/>
      <c r="J215" s="28"/>
      <c r="L215" s="22"/>
      <c r="N215" s="22"/>
      <c r="P215" s="22"/>
      <c r="R215" s="22"/>
    </row>
    <row r="216" spans="4:18" ht="12.75">
      <c r="D216" s="22"/>
      <c r="F216" s="28"/>
      <c r="H216" s="22"/>
      <c r="J216" s="28"/>
      <c r="L216" s="22"/>
      <c r="N216" s="22"/>
      <c r="P216" s="22"/>
      <c r="R216" s="22"/>
    </row>
    <row r="217" spans="4:18" ht="12.75">
      <c r="D217" s="22"/>
      <c r="F217" s="28"/>
      <c r="H217" s="22"/>
      <c r="J217" s="28"/>
      <c r="L217" s="22"/>
      <c r="N217" s="22"/>
      <c r="P217" s="22"/>
      <c r="R217" s="22"/>
    </row>
    <row r="218" spans="4:18" ht="12.75">
      <c r="D218" s="22"/>
      <c r="F218" s="28"/>
      <c r="H218" s="22"/>
      <c r="J218" s="28"/>
      <c r="L218" s="22"/>
      <c r="N218" s="22"/>
      <c r="P218" s="22"/>
      <c r="R218" s="22"/>
    </row>
    <row r="219" spans="4:18" ht="12.75">
      <c r="D219" s="22"/>
      <c r="F219" s="28"/>
      <c r="H219" s="22"/>
      <c r="J219" s="28"/>
      <c r="L219" s="22"/>
      <c r="N219" s="22"/>
      <c r="P219" s="22"/>
      <c r="R219" s="22"/>
    </row>
    <row r="220" spans="4:18" ht="12.75">
      <c r="D220" s="22"/>
      <c r="F220" s="28"/>
      <c r="H220" s="22"/>
      <c r="J220" s="28"/>
      <c r="L220" s="22"/>
      <c r="N220" s="22"/>
      <c r="P220" s="22"/>
      <c r="R220" s="22"/>
    </row>
    <row r="221" spans="4:18" ht="12.75">
      <c r="D221" s="22"/>
      <c r="F221" s="28"/>
      <c r="H221" s="22"/>
      <c r="J221" s="28"/>
      <c r="L221" s="22"/>
      <c r="N221" s="22"/>
      <c r="P221" s="22"/>
      <c r="R221" s="22"/>
    </row>
    <row r="222" spans="4:18" ht="12.75">
      <c r="D222" s="22"/>
      <c r="F222" s="28"/>
      <c r="H222" s="22"/>
      <c r="J222" s="28"/>
      <c r="L222" s="22"/>
      <c r="N222" s="22"/>
      <c r="P222" s="22"/>
      <c r="R222" s="22"/>
    </row>
    <row r="223" spans="4:18" ht="12.75">
      <c r="D223" s="22"/>
      <c r="F223" s="28"/>
      <c r="H223" s="22"/>
      <c r="J223" s="28"/>
      <c r="L223" s="22"/>
      <c r="N223" s="22"/>
      <c r="P223" s="22"/>
      <c r="R223" s="22"/>
    </row>
    <row r="224" spans="4:18" ht="12.75">
      <c r="D224" s="22"/>
      <c r="F224" s="28"/>
      <c r="H224" s="22"/>
      <c r="J224" s="28"/>
      <c r="L224" s="22"/>
      <c r="N224" s="22"/>
      <c r="P224" s="22"/>
      <c r="R224" s="22"/>
    </row>
    <row r="225" spans="4:18" ht="12.75">
      <c r="D225" s="22"/>
      <c r="F225" s="28"/>
      <c r="H225" s="22"/>
      <c r="J225" s="28"/>
      <c r="L225" s="22"/>
      <c r="N225" s="22"/>
      <c r="P225" s="22"/>
      <c r="R225" s="22"/>
    </row>
    <row r="226" spans="4:18" ht="12.75">
      <c r="D226" s="22"/>
      <c r="F226" s="28"/>
      <c r="H226" s="22"/>
      <c r="J226" s="28"/>
      <c r="L226" s="22"/>
      <c r="N226" s="22"/>
      <c r="P226" s="22"/>
      <c r="R226" s="22"/>
    </row>
    <row r="227" spans="4:18" ht="12.75">
      <c r="D227" s="22"/>
      <c r="F227" s="28"/>
      <c r="H227" s="22"/>
      <c r="J227" s="28"/>
      <c r="L227" s="22"/>
      <c r="N227" s="22"/>
      <c r="P227" s="22"/>
      <c r="R227" s="22"/>
    </row>
    <row r="228" spans="4:18" ht="12.75">
      <c r="D228" s="22"/>
      <c r="F228" s="28"/>
      <c r="H228" s="22"/>
      <c r="J228" s="28"/>
      <c r="L228" s="22"/>
      <c r="N228" s="22"/>
      <c r="P228" s="22"/>
      <c r="R228" s="22"/>
    </row>
    <row r="229" spans="4:18" ht="12.75">
      <c r="D229" s="22"/>
      <c r="F229" s="28"/>
      <c r="H229" s="22"/>
      <c r="J229" s="28"/>
      <c r="L229" s="22"/>
      <c r="N229" s="22"/>
      <c r="P229" s="22"/>
      <c r="R229" s="22"/>
    </row>
    <row r="230" spans="4:18" ht="12.75">
      <c r="D230" s="22"/>
      <c r="F230" s="28"/>
      <c r="H230" s="22"/>
      <c r="J230" s="28"/>
      <c r="L230" s="22"/>
      <c r="N230" s="22"/>
      <c r="P230" s="22"/>
      <c r="R230" s="22"/>
    </row>
    <row r="231" spans="4:18" ht="12.75">
      <c r="D231" s="22"/>
      <c r="F231" s="28"/>
      <c r="H231" s="22"/>
      <c r="J231" s="28"/>
      <c r="L231" s="22"/>
      <c r="N231" s="22"/>
      <c r="P231" s="22"/>
      <c r="R231" s="22"/>
    </row>
    <row r="232" spans="4:18" ht="12.75">
      <c r="D232" s="22"/>
      <c r="F232" s="28"/>
      <c r="H232" s="22"/>
      <c r="J232" s="28"/>
      <c r="L232" s="22"/>
      <c r="N232" s="22"/>
      <c r="P232" s="22"/>
      <c r="R232" s="22"/>
    </row>
    <row r="233" spans="4:18" ht="12.75">
      <c r="D233" s="22"/>
      <c r="F233" s="28"/>
      <c r="H233" s="22"/>
      <c r="J233" s="28"/>
      <c r="L233" s="22"/>
      <c r="N233" s="22"/>
      <c r="P233" s="22"/>
      <c r="R233" s="22"/>
    </row>
    <row r="234" spans="4:18" ht="12.75">
      <c r="D234" s="22"/>
      <c r="F234" s="28"/>
      <c r="H234" s="22"/>
      <c r="J234" s="28"/>
      <c r="L234" s="22"/>
      <c r="N234" s="22"/>
      <c r="P234" s="22"/>
      <c r="R234" s="22"/>
    </row>
    <row r="235" spans="4:18" ht="12.75">
      <c r="D235" s="22"/>
      <c r="F235" s="28"/>
      <c r="H235" s="22"/>
      <c r="J235" s="28"/>
      <c r="L235" s="22"/>
      <c r="N235" s="22"/>
      <c r="P235" s="22"/>
      <c r="R235" s="22"/>
    </row>
    <row r="236" spans="4:18" ht="12.75">
      <c r="D236" s="22"/>
      <c r="F236" s="28"/>
      <c r="H236" s="22"/>
      <c r="J236" s="28"/>
      <c r="L236" s="22"/>
      <c r="N236" s="22"/>
      <c r="P236" s="22"/>
      <c r="R236" s="22"/>
    </row>
    <row r="237" spans="4:18" ht="12.75">
      <c r="D237" s="22"/>
      <c r="F237" s="28"/>
      <c r="H237" s="22"/>
      <c r="J237" s="28"/>
      <c r="L237" s="22"/>
      <c r="N237" s="22"/>
      <c r="P237" s="22"/>
      <c r="R237" s="22"/>
    </row>
    <row r="238" spans="4:18" ht="12.75">
      <c r="D238" s="22"/>
      <c r="F238" s="28"/>
      <c r="H238" s="22"/>
      <c r="J238" s="28"/>
      <c r="L238" s="22"/>
      <c r="N238" s="22"/>
      <c r="P238" s="22"/>
      <c r="R238" s="22"/>
    </row>
    <row r="239" spans="4:18" ht="12.75">
      <c r="D239" s="22"/>
      <c r="F239" s="28"/>
      <c r="H239" s="22"/>
      <c r="J239" s="28"/>
      <c r="L239" s="22"/>
      <c r="N239" s="22"/>
      <c r="P239" s="22"/>
      <c r="R239" s="22"/>
    </row>
    <row r="240" spans="4:18" ht="12.75">
      <c r="D240" s="22"/>
      <c r="F240" s="28"/>
      <c r="H240" s="22"/>
      <c r="J240" s="28"/>
      <c r="L240" s="22"/>
      <c r="N240" s="22"/>
      <c r="P240" s="22"/>
      <c r="R240" s="22"/>
    </row>
    <row r="241" spans="4:33" ht="12.75">
      <c r="D241" s="22"/>
      <c r="F241" s="28"/>
      <c r="H241" s="22"/>
      <c r="J241" s="28"/>
      <c r="L241" s="22"/>
      <c r="N241" s="22"/>
      <c r="P241" s="22"/>
      <c r="R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</row>
    <row r="242" spans="4:33" ht="12.75">
      <c r="D242" s="22"/>
      <c r="F242" s="28"/>
      <c r="H242" s="22"/>
      <c r="J242" s="28"/>
      <c r="L242" s="22"/>
      <c r="N242" s="22"/>
      <c r="P242" s="22"/>
      <c r="R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</row>
    <row r="243" spans="4:33" ht="12.75">
      <c r="D243" s="22"/>
      <c r="F243" s="28"/>
      <c r="H243" s="22"/>
      <c r="J243" s="28"/>
      <c r="L243" s="22"/>
      <c r="N243" s="22"/>
      <c r="P243" s="22"/>
      <c r="R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</row>
    <row r="244" spans="4:33" ht="12.75">
      <c r="D244" s="22"/>
      <c r="F244" s="28"/>
      <c r="H244" s="22"/>
      <c r="J244" s="28"/>
      <c r="L244" s="22"/>
      <c r="N244" s="22"/>
      <c r="P244" s="22"/>
      <c r="R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</row>
    <row r="245" spans="4:33" ht="12.75">
      <c r="D245" s="22"/>
      <c r="F245" s="28"/>
      <c r="H245" s="22"/>
      <c r="J245" s="28"/>
      <c r="L245" s="22"/>
      <c r="N245" s="22"/>
      <c r="P245" s="22"/>
      <c r="R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</row>
    <row r="246" spans="4:33" ht="12.75">
      <c r="D246" s="22"/>
      <c r="F246" s="28"/>
      <c r="H246" s="22"/>
      <c r="J246" s="28"/>
      <c r="L246" s="22"/>
      <c r="N246" s="22"/>
      <c r="P246" s="22"/>
      <c r="R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</row>
    <row r="247" spans="4:33" ht="12.75">
      <c r="D247" s="22"/>
      <c r="F247" s="28"/>
      <c r="H247" s="22"/>
      <c r="J247" s="28"/>
      <c r="L247" s="22"/>
      <c r="N247" s="22"/>
      <c r="P247" s="22"/>
      <c r="R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</row>
    <row r="248" spans="4:33" ht="12.75">
      <c r="D248" s="22"/>
      <c r="F248" s="28"/>
      <c r="H248" s="22"/>
      <c r="J248" s="28"/>
      <c r="L248" s="22"/>
      <c r="N248" s="22"/>
      <c r="P248" s="22"/>
      <c r="R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</row>
    <row r="249" spans="4:33" ht="12.75">
      <c r="D249" s="22"/>
      <c r="F249" s="28"/>
      <c r="H249" s="22"/>
      <c r="J249" s="28"/>
      <c r="L249" s="22"/>
      <c r="N249" s="22"/>
      <c r="P249" s="22"/>
      <c r="R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</row>
    <row r="250" spans="4:33" ht="12.75">
      <c r="D250" s="22"/>
      <c r="F250" s="28"/>
      <c r="H250" s="22"/>
      <c r="J250" s="28"/>
      <c r="L250" s="22"/>
      <c r="N250" s="22"/>
      <c r="P250" s="22"/>
      <c r="R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</row>
    <row r="251" spans="4:33" ht="12.75">
      <c r="D251" s="22"/>
      <c r="F251" s="28"/>
      <c r="H251" s="22"/>
      <c r="J251" s="28"/>
      <c r="L251" s="22"/>
      <c r="N251" s="22"/>
      <c r="P251" s="22"/>
      <c r="R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</row>
    <row r="252" spans="4:33" ht="12.75">
      <c r="D252" s="22"/>
      <c r="F252" s="28"/>
      <c r="H252" s="22"/>
      <c r="J252" s="28"/>
      <c r="L252" s="22"/>
      <c r="N252" s="22"/>
      <c r="P252" s="22"/>
      <c r="R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</row>
    <row r="253" spans="4:33" ht="12.75">
      <c r="D253" s="22"/>
      <c r="F253" s="28"/>
      <c r="H253" s="22"/>
      <c r="J253" s="28"/>
      <c r="L253" s="22"/>
      <c r="N253" s="22"/>
      <c r="P253" s="22"/>
      <c r="R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</row>
    <row r="254" spans="4:33" ht="12.75">
      <c r="D254" s="22"/>
      <c r="F254" s="28"/>
      <c r="H254" s="22"/>
      <c r="J254" s="28"/>
      <c r="L254" s="22"/>
      <c r="N254" s="22"/>
      <c r="P254" s="22"/>
      <c r="R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</row>
    <row r="255" spans="4:33" ht="12.75">
      <c r="D255" s="22"/>
      <c r="F255" s="28"/>
      <c r="H255" s="22"/>
      <c r="J255" s="28"/>
      <c r="L255" s="22"/>
      <c r="N255" s="22"/>
      <c r="P255" s="22"/>
      <c r="R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</row>
    <row r="256" spans="4:33" ht="12.75">
      <c r="D256" s="22"/>
      <c r="F256" s="28"/>
      <c r="H256" s="22"/>
      <c r="J256" s="28"/>
      <c r="L256" s="22"/>
      <c r="N256" s="22"/>
      <c r="P256" s="22"/>
      <c r="R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</row>
    <row r="257" spans="4:33" ht="12.75">
      <c r="D257" s="22"/>
      <c r="F257" s="28"/>
      <c r="H257" s="22"/>
      <c r="J257" s="28"/>
      <c r="L257" s="22"/>
      <c r="N257" s="22"/>
      <c r="P257" s="22"/>
      <c r="R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</row>
    <row r="258" spans="4:33" ht="12.75">
      <c r="D258" s="22"/>
      <c r="F258" s="28"/>
      <c r="H258" s="22"/>
      <c r="J258" s="28"/>
      <c r="L258" s="22"/>
      <c r="N258" s="22"/>
      <c r="P258" s="22"/>
      <c r="R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</row>
    <row r="259" spans="4:33" ht="12.75">
      <c r="D259" s="22"/>
      <c r="F259" s="28"/>
      <c r="H259" s="22"/>
      <c r="J259" s="28"/>
      <c r="L259" s="22"/>
      <c r="N259" s="22"/>
      <c r="P259" s="22"/>
      <c r="R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</row>
    <row r="260" spans="4:33" ht="12.75">
      <c r="D260" s="22"/>
      <c r="F260" s="28"/>
      <c r="H260" s="22"/>
      <c r="J260" s="28"/>
      <c r="L260" s="22"/>
      <c r="N260" s="22"/>
      <c r="P260" s="22"/>
      <c r="R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</row>
    <row r="261" spans="4:33" ht="12.75">
      <c r="D261" s="22"/>
      <c r="F261" s="28"/>
      <c r="H261" s="22"/>
      <c r="J261" s="28"/>
      <c r="L261" s="22"/>
      <c r="N261" s="22"/>
      <c r="P261" s="22"/>
      <c r="R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</row>
    <row r="262" spans="4:33" ht="12.75">
      <c r="D262" s="22"/>
      <c r="F262" s="28"/>
      <c r="H262" s="22"/>
      <c r="J262" s="28"/>
      <c r="L262" s="22"/>
      <c r="N262" s="22"/>
      <c r="P262" s="22"/>
      <c r="R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</row>
    <row r="263" spans="4:33" ht="12.75">
      <c r="D263" s="22"/>
      <c r="F263" s="28"/>
      <c r="H263" s="22"/>
      <c r="J263" s="28"/>
      <c r="L263" s="22"/>
      <c r="N263" s="22"/>
      <c r="P263" s="22"/>
      <c r="R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</row>
    <row r="264" spans="4:33" ht="12.75">
      <c r="D264" s="22"/>
      <c r="F264" s="28"/>
      <c r="H264" s="22"/>
      <c r="J264" s="28"/>
      <c r="L264" s="22"/>
      <c r="N264" s="22"/>
      <c r="P264" s="22"/>
      <c r="R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</row>
    <row r="265" spans="4:18" ht="12.75">
      <c r="D265" s="22"/>
      <c r="F265" s="28"/>
      <c r="H265" s="22"/>
      <c r="J265" s="28"/>
      <c r="L265" s="22"/>
      <c r="N265" s="22"/>
      <c r="P265" s="22"/>
      <c r="R265" s="22"/>
    </row>
    <row r="266" spans="4:18" ht="12.75">
      <c r="D266" s="22"/>
      <c r="F266" s="28"/>
      <c r="H266" s="22"/>
      <c r="J266" s="28"/>
      <c r="L266" s="22"/>
      <c r="N266" s="22"/>
      <c r="P266" s="22"/>
      <c r="R266" s="22"/>
    </row>
    <row r="267" spans="4:18" ht="12.75">
      <c r="D267" s="22"/>
      <c r="F267" s="28"/>
      <c r="H267" s="22"/>
      <c r="J267" s="28"/>
      <c r="L267" s="22"/>
      <c r="N267" s="22"/>
      <c r="P267" s="22"/>
      <c r="R267" s="22"/>
    </row>
    <row r="268" spans="4:18" ht="12.75">
      <c r="D268" s="22"/>
      <c r="F268" s="28"/>
      <c r="H268" s="22"/>
      <c r="J268" s="28"/>
      <c r="L268" s="22"/>
      <c r="N268" s="22"/>
      <c r="P268" s="22"/>
      <c r="R268" s="22"/>
    </row>
    <row r="269" spans="4:18" ht="12.75">
      <c r="D269" s="22"/>
      <c r="F269" s="28"/>
      <c r="H269" s="22"/>
      <c r="J269" s="28"/>
      <c r="L269" s="22"/>
      <c r="N269" s="22"/>
      <c r="P269" s="22"/>
      <c r="R269" s="22"/>
    </row>
    <row r="270" spans="4:18" ht="12.75">
      <c r="D270" s="22"/>
      <c r="F270" s="28"/>
      <c r="H270" s="22"/>
      <c r="J270" s="28"/>
      <c r="L270" s="22"/>
      <c r="N270" s="22"/>
      <c r="P270" s="22"/>
      <c r="R270" s="22"/>
    </row>
    <row r="271" spans="4:18" ht="12.75">
      <c r="D271" s="22"/>
      <c r="F271" s="28"/>
      <c r="H271" s="22"/>
      <c r="J271" s="28"/>
      <c r="L271" s="22"/>
      <c r="N271" s="22"/>
      <c r="P271" s="22"/>
      <c r="R271" s="22"/>
    </row>
    <row r="272" spans="4:18" ht="12.75">
      <c r="D272" s="22"/>
      <c r="F272" s="28"/>
      <c r="H272" s="22"/>
      <c r="J272" s="28"/>
      <c r="L272" s="22"/>
      <c r="N272" s="22"/>
      <c r="P272" s="22"/>
      <c r="R272" s="22"/>
    </row>
    <row r="273" spans="4:18" ht="12.75">
      <c r="D273" s="22"/>
      <c r="F273" s="28"/>
      <c r="H273" s="22"/>
      <c r="J273" s="28"/>
      <c r="L273" s="22"/>
      <c r="N273" s="22"/>
      <c r="P273" s="22"/>
      <c r="R273" s="22"/>
    </row>
    <row r="274" spans="4:18" ht="12.75">
      <c r="D274" s="22"/>
      <c r="F274" s="28"/>
      <c r="H274" s="22"/>
      <c r="J274" s="28"/>
      <c r="L274" s="22"/>
      <c r="N274" s="22"/>
      <c r="P274" s="22"/>
      <c r="R274" s="22"/>
    </row>
    <row r="275" spans="4:18" ht="12.75">
      <c r="D275" s="22"/>
      <c r="F275" s="28"/>
      <c r="H275" s="22"/>
      <c r="J275" s="28"/>
      <c r="L275" s="22"/>
      <c r="N275" s="22"/>
      <c r="P275" s="22"/>
      <c r="R275" s="22"/>
    </row>
    <row r="276" spans="4:18" ht="12.75">
      <c r="D276" s="22"/>
      <c r="F276" s="28"/>
      <c r="H276" s="22"/>
      <c r="J276" s="28"/>
      <c r="L276" s="22"/>
      <c r="N276" s="22"/>
      <c r="P276" s="22"/>
      <c r="R276" s="22"/>
    </row>
    <row r="277" spans="4:18" ht="12.75">
      <c r="D277" s="22"/>
      <c r="F277" s="28"/>
      <c r="H277" s="22"/>
      <c r="J277" s="28"/>
      <c r="L277" s="22"/>
      <c r="N277" s="22"/>
      <c r="P277" s="22"/>
      <c r="R277" s="22"/>
    </row>
    <row r="278" spans="4:18" ht="12.75">
      <c r="D278" s="22"/>
      <c r="F278" s="28"/>
      <c r="H278" s="22"/>
      <c r="J278" s="28"/>
      <c r="L278" s="22"/>
      <c r="N278" s="22"/>
      <c r="P278" s="22"/>
      <c r="R278" s="22"/>
    </row>
    <row r="279" spans="4:18" ht="12.75">
      <c r="D279" s="22"/>
      <c r="F279" s="28"/>
      <c r="H279" s="22"/>
      <c r="J279" s="28"/>
      <c r="L279" s="22"/>
      <c r="N279" s="22"/>
      <c r="P279" s="22"/>
      <c r="R279" s="22"/>
    </row>
    <row r="280" spans="4:18" ht="12.75">
      <c r="D280" s="22"/>
      <c r="F280" s="28"/>
      <c r="H280" s="22"/>
      <c r="J280" s="28"/>
      <c r="L280" s="22"/>
      <c r="N280" s="22"/>
      <c r="P280" s="22"/>
      <c r="R280" s="22"/>
    </row>
    <row r="281" spans="4:18" ht="12.75">
      <c r="D281" s="22"/>
      <c r="F281" s="28"/>
      <c r="H281" s="22"/>
      <c r="J281" s="28"/>
      <c r="L281" s="22"/>
      <c r="N281" s="22"/>
      <c r="P281" s="22"/>
      <c r="R281" s="22"/>
    </row>
    <row r="282" spans="4:18" ht="12.75">
      <c r="D282" s="22"/>
      <c r="F282" s="28"/>
      <c r="H282" s="22"/>
      <c r="J282" s="28"/>
      <c r="L282" s="22"/>
      <c r="N282" s="22"/>
      <c r="P282" s="22"/>
      <c r="R282" s="22"/>
    </row>
    <row r="283" spans="4:18" ht="12.75">
      <c r="D283" s="22"/>
      <c r="F283" s="28"/>
      <c r="H283" s="22"/>
      <c r="J283" s="28"/>
      <c r="L283" s="22"/>
      <c r="N283" s="22"/>
      <c r="P283" s="22"/>
      <c r="R283" s="22"/>
    </row>
    <row r="284" spans="4:18" ht="12.75">
      <c r="D284" s="22"/>
      <c r="F284" s="28"/>
      <c r="H284" s="22"/>
      <c r="J284" s="28"/>
      <c r="L284" s="22"/>
      <c r="N284" s="22"/>
      <c r="P284" s="22"/>
      <c r="R284" s="22"/>
    </row>
    <row r="285" spans="4:18" ht="12.75">
      <c r="D285" s="22"/>
      <c r="F285" s="28"/>
      <c r="H285" s="22"/>
      <c r="J285" s="28"/>
      <c r="L285" s="22"/>
      <c r="N285" s="22"/>
      <c r="P285" s="22"/>
      <c r="R285" s="22"/>
    </row>
    <row r="286" spans="4:18" ht="12.75">
      <c r="D286" s="22"/>
      <c r="F286" s="28"/>
      <c r="H286" s="22"/>
      <c r="J286" s="28"/>
      <c r="L286" s="22"/>
      <c r="N286" s="22"/>
      <c r="P286" s="22"/>
      <c r="R286" s="22"/>
    </row>
    <row r="287" spans="4:18" ht="12.75">
      <c r="D287" s="22"/>
      <c r="F287" s="28"/>
      <c r="H287" s="22"/>
      <c r="J287" s="28"/>
      <c r="L287" s="22"/>
      <c r="N287" s="22"/>
      <c r="P287" s="22"/>
      <c r="R287" s="22"/>
    </row>
    <row r="288" spans="4:18" ht="12.75">
      <c r="D288" s="22"/>
      <c r="F288" s="28"/>
      <c r="H288" s="22"/>
      <c r="J288" s="28"/>
      <c r="L288" s="22"/>
      <c r="N288" s="22"/>
      <c r="P288" s="22"/>
      <c r="R288" s="22"/>
    </row>
    <row r="289" spans="4:18" ht="12.75">
      <c r="D289" s="22"/>
      <c r="F289" s="28"/>
      <c r="H289" s="22"/>
      <c r="J289" s="28"/>
      <c r="L289" s="22"/>
      <c r="N289" s="22"/>
      <c r="P289" s="22"/>
      <c r="R289" s="22"/>
    </row>
    <row r="290" spans="4:18" ht="12.75">
      <c r="D290" s="22"/>
      <c r="F290" s="28"/>
      <c r="H290" s="22"/>
      <c r="J290" s="28"/>
      <c r="L290" s="22"/>
      <c r="N290" s="22"/>
      <c r="P290" s="22"/>
      <c r="R290" s="22"/>
    </row>
    <row r="291" spans="4:18" ht="12.75">
      <c r="D291" s="22"/>
      <c r="F291" s="28"/>
      <c r="H291" s="22"/>
      <c r="J291" s="28"/>
      <c r="L291" s="22"/>
      <c r="N291" s="22"/>
      <c r="P291" s="22"/>
      <c r="R291" s="22"/>
    </row>
    <row r="292" spans="4:18" ht="12.75">
      <c r="D292" s="22"/>
      <c r="F292" s="28"/>
      <c r="H292" s="22"/>
      <c r="J292" s="28"/>
      <c r="L292" s="22"/>
      <c r="N292" s="22"/>
      <c r="P292" s="22"/>
      <c r="R292" s="22"/>
    </row>
    <row r="293" spans="4:18" ht="12.75">
      <c r="D293" s="22"/>
      <c r="F293" s="28"/>
      <c r="H293" s="22"/>
      <c r="J293" s="28"/>
      <c r="L293" s="22"/>
      <c r="N293" s="22"/>
      <c r="P293" s="22"/>
      <c r="R293" s="22"/>
    </row>
    <row r="294" spans="4:18" ht="12.75">
      <c r="D294" s="22"/>
      <c r="F294" s="28"/>
      <c r="H294" s="22"/>
      <c r="J294" s="28"/>
      <c r="L294" s="22"/>
      <c r="N294" s="22"/>
      <c r="P294" s="22"/>
      <c r="R294" s="22"/>
    </row>
    <row r="295" spans="4:18" ht="12.75">
      <c r="D295" s="22"/>
      <c r="F295" s="28"/>
      <c r="H295" s="22"/>
      <c r="J295" s="28"/>
      <c r="L295" s="22"/>
      <c r="N295" s="22"/>
      <c r="P295" s="22"/>
      <c r="R295" s="22"/>
    </row>
    <row r="296" spans="4:18" ht="12.75">
      <c r="D296" s="22"/>
      <c r="F296" s="28"/>
      <c r="H296" s="22"/>
      <c r="J296" s="28"/>
      <c r="L296" s="22"/>
      <c r="N296" s="22"/>
      <c r="P296" s="22"/>
      <c r="R296" s="22"/>
    </row>
    <row r="297" spans="4:18" ht="12.75">
      <c r="D297" s="22"/>
      <c r="F297" s="28"/>
      <c r="H297" s="22"/>
      <c r="J297" s="28"/>
      <c r="L297" s="22"/>
      <c r="N297" s="22"/>
      <c r="P297" s="22"/>
      <c r="R297" s="22"/>
    </row>
    <row r="298" spans="4:18" ht="12.75">
      <c r="D298" s="22"/>
      <c r="F298" s="28"/>
      <c r="H298" s="22"/>
      <c r="J298" s="28"/>
      <c r="L298" s="22"/>
      <c r="N298" s="22"/>
      <c r="P298" s="22"/>
      <c r="R298" s="22"/>
    </row>
    <row r="299" spans="4:18" ht="12.75">
      <c r="D299" s="22"/>
      <c r="F299" s="28"/>
      <c r="H299" s="22"/>
      <c r="J299" s="28"/>
      <c r="L299" s="22"/>
      <c r="N299" s="22"/>
      <c r="P299" s="22"/>
      <c r="R299" s="22"/>
    </row>
    <row r="300" spans="4:18" ht="12.75">
      <c r="D300" s="22"/>
      <c r="F300" s="28"/>
      <c r="H300" s="22"/>
      <c r="J300" s="28"/>
      <c r="L300" s="22"/>
      <c r="N300" s="22"/>
      <c r="P300" s="22"/>
      <c r="R300" s="22"/>
    </row>
    <row r="301" spans="4:18" ht="12.75">
      <c r="D301" s="22"/>
      <c r="F301" s="28"/>
      <c r="H301" s="22"/>
      <c r="J301" s="28"/>
      <c r="L301" s="22"/>
      <c r="N301" s="22"/>
      <c r="P301" s="22"/>
      <c r="R301" s="22"/>
    </row>
    <row r="302" spans="4:18" ht="12.75">
      <c r="D302" s="22"/>
      <c r="F302" s="28"/>
      <c r="H302" s="22"/>
      <c r="J302" s="28"/>
      <c r="L302" s="22"/>
      <c r="N302" s="22"/>
      <c r="P302" s="22"/>
      <c r="R302" s="22"/>
    </row>
    <row r="303" spans="4:18" ht="12.75">
      <c r="D303" s="22"/>
      <c r="F303" s="28"/>
      <c r="H303" s="22"/>
      <c r="J303" s="28"/>
      <c r="L303" s="22"/>
      <c r="N303" s="22"/>
      <c r="P303" s="22"/>
      <c r="R303" s="22"/>
    </row>
    <row r="304" spans="4:18" ht="12.75">
      <c r="D304" s="22"/>
      <c r="F304" s="28"/>
      <c r="H304" s="22"/>
      <c r="J304" s="28"/>
      <c r="L304" s="22"/>
      <c r="N304" s="22"/>
      <c r="P304" s="22"/>
      <c r="R304" s="22"/>
    </row>
    <row r="305" spans="4:18" ht="12.75">
      <c r="D305" s="22"/>
      <c r="F305" s="28"/>
      <c r="H305" s="22"/>
      <c r="J305" s="28"/>
      <c r="L305" s="22"/>
      <c r="N305" s="22"/>
      <c r="P305" s="22"/>
      <c r="R305" s="22"/>
    </row>
    <row r="306" spans="4:18" ht="12.75">
      <c r="D306" s="22"/>
      <c r="F306" s="28"/>
      <c r="H306" s="22"/>
      <c r="J306" s="28"/>
      <c r="L306" s="22"/>
      <c r="N306" s="22"/>
      <c r="P306" s="22"/>
      <c r="R306" s="22"/>
    </row>
    <row r="307" spans="4:18" ht="12.75">
      <c r="D307" s="22"/>
      <c r="F307" s="28"/>
      <c r="H307" s="22"/>
      <c r="J307" s="28"/>
      <c r="L307" s="22"/>
      <c r="N307" s="22"/>
      <c r="P307" s="22"/>
      <c r="R307" s="22"/>
    </row>
    <row r="308" spans="4:18" ht="12.75">
      <c r="D308" s="22"/>
      <c r="F308" s="28"/>
      <c r="H308" s="22"/>
      <c r="J308" s="28"/>
      <c r="L308" s="22"/>
      <c r="N308" s="22"/>
      <c r="P308" s="22"/>
      <c r="R308" s="22"/>
    </row>
    <row r="309" spans="4:18" ht="12.75">
      <c r="D309" s="22"/>
      <c r="F309" s="28"/>
      <c r="H309" s="22"/>
      <c r="J309" s="28"/>
      <c r="L309" s="22"/>
      <c r="N309" s="22"/>
      <c r="P309" s="22"/>
      <c r="R309" s="22"/>
    </row>
    <row r="310" spans="4:18" ht="12.75">
      <c r="D310" s="22"/>
      <c r="F310" s="28"/>
      <c r="H310" s="22"/>
      <c r="J310" s="28"/>
      <c r="L310" s="22"/>
      <c r="N310" s="22"/>
      <c r="P310" s="22"/>
      <c r="R310" s="22"/>
    </row>
    <row r="311" spans="4:18" ht="12.75">
      <c r="D311" s="22"/>
      <c r="F311" s="28"/>
      <c r="H311" s="22"/>
      <c r="J311" s="28"/>
      <c r="L311" s="22"/>
      <c r="N311" s="22"/>
      <c r="P311" s="22"/>
      <c r="R311" s="22"/>
    </row>
    <row r="312" spans="4:18" ht="12.75">
      <c r="D312" s="22"/>
      <c r="F312" s="28"/>
      <c r="H312" s="22"/>
      <c r="J312" s="28"/>
      <c r="L312" s="22"/>
      <c r="N312" s="22"/>
      <c r="P312" s="22"/>
      <c r="R312" s="22"/>
    </row>
    <row r="313" spans="4:18" ht="12.75">
      <c r="D313" s="22"/>
      <c r="F313" s="28"/>
      <c r="H313" s="22"/>
      <c r="J313" s="28"/>
      <c r="L313" s="22"/>
      <c r="N313" s="22"/>
      <c r="P313" s="22"/>
      <c r="R313" s="22"/>
    </row>
    <row r="314" spans="4:18" ht="12.75">
      <c r="D314" s="22"/>
      <c r="F314" s="28"/>
      <c r="H314" s="22"/>
      <c r="J314" s="28"/>
      <c r="L314" s="22"/>
      <c r="N314" s="22"/>
      <c r="P314" s="22"/>
      <c r="R314" s="22"/>
    </row>
    <row r="315" spans="4:18" ht="12.75">
      <c r="D315" s="22"/>
      <c r="F315" s="28"/>
      <c r="H315" s="22"/>
      <c r="J315" s="28"/>
      <c r="L315" s="22"/>
      <c r="N315" s="22"/>
      <c r="P315" s="22"/>
      <c r="R315" s="22"/>
    </row>
    <row r="316" spans="4:18" ht="12.75">
      <c r="D316" s="22"/>
      <c r="F316" s="28"/>
      <c r="H316" s="22"/>
      <c r="J316" s="28"/>
      <c r="L316" s="22"/>
      <c r="N316" s="22"/>
      <c r="P316" s="22"/>
      <c r="R316" s="22"/>
    </row>
    <row r="317" spans="4:18" ht="12.75">
      <c r="D317" s="22"/>
      <c r="F317" s="28"/>
      <c r="H317" s="22"/>
      <c r="J317" s="28"/>
      <c r="L317" s="22"/>
      <c r="N317" s="22"/>
      <c r="P317" s="22"/>
      <c r="R317" s="22"/>
    </row>
    <row r="318" spans="4:18" ht="12.75">
      <c r="D318" s="22"/>
      <c r="F318" s="28"/>
      <c r="H318" s="22"/>
      <c r="J318" s="28"/>
      <c r="L318" s="22"/>
      <c r="N318" s="22"/>
      <c r="P318" s="22"/>
      <c r="R318" s="22"/>
    </row>
    <row r="319" spans="4:18" ht="12.75">
      <c r="D319" s="22"/>
      <c r="F319" s="28"/>
      <c r="H319" s="22"/>
      <c r="J319" s="28"/>
      <c r="L319" s="22"/>
      <c r="N319" s="22"/>
      <c r="P319" s="22"/>
      <c r="R319" s="22"/>
    </row>
    <row r="320" spans="4:18" ht="12.75">
      <c r="D320" s="22"/>
      <c r="F320" s="28"/>
      <c r="H320" s="22"/>
      <c r="J320" s="28"/>
      <c r="L320" s="22"/>
      <c r="N320" s="22"/>
      <c r="P320" s="22"/>
      <c r="R320" s="22"/>
    </row>
    <row r="321" spans="4:18" ht="12.75">
      <c r="D321" s="22"/>
      <c r="F321" s="28"/>
      <c r="H321" s="22"/>
      <c r="J321" s="28"/>
      <c r="L321" s="22"/>
      <c r="N321" s="22"/>
      <c r="P321" s="22"/>
      <c r="R321" s="22"/>
    </row>
    <row r="322" spans="4:18" ht="12.75">
      <c r="D322" s="22"/>
      <c r="F322" s="28"/>
      <c r="H322" s="22"/>
      <c r="J322" s="28"/>
      <c r="L322" s="22"/>
      <c r="N322" s="22"/>
      <c r="P322" s="22"/>
      <c r="R322" s="22"/>
    </row>
    <row r="323" spans="4:18" ht="12.75">
      <c r="D323" s="22"/>
      <c r="F323" s="28"/>
      <c r="H323" s="22"/>
      <c r="J323" s="28"/>
      <c r="L323" s="22"/>
      <c r="N323" s="22"/>
      <c r="P323" s="22"/>
      <c r="R323" s="22"/>
    </row>
    <row r="324" spans="4:18" ht="12.75">
      <c r="D324" s="22"/>
      <c r="F324" s="28"/>
      <c r="H324" s="22"/>
      <c r="J324" s="28"/>
      <c r="L324" s="22"/>
      <c r="N324" s="22"/>
      <c r="P324" s="22"/>
      <c r="R324" s="22"/>
    </row>
    <row r="325" spans="4:18" ht="12.75">
      <c r="D325" s="22"/>
      <c r="F325" s="28"/>
      <c r="H325" s="22"/>
      <c r="J325" s="28"/>
      <c r="L325" s="22"/>
      <c r="N325" s="22"/>
      <c r="P325" s="22"/>
      <c r="R325" s="22"/>
    </row>
    <row r="326" spans="4:18" ht="12.75">
      <c r="D326" s="22"/>
      <c r="F326" s="28"/>
      <c r="H326" s="22"/>
      <c r="J326" s="28"/>
      <c r="L326" s="22"/>
      <c r="N326" s="22"/>
      <c r="P326" s="22"/>
      <c r="R326" s="22"/>
    </row>
    <row r="327" spans="4:18" ht="12.75">
      <c r="D327" s="22"/>
      <c r="F327" s="28"/>
      <c r="H327" s="22"/>
      <c r="J327" s="28"/>
      <c r="L327" s="22"/>
      <c r="N327" s="22"/>
      <c r="P327" s="22"/>
      <c r="R327" s="22"/>
    </row>
    <row r="328" spans="4:18" ht="12.75">
      <c r="D328" s="22"/>
      <c r="F328" s="28"/>
      <c r="H328" s="22"/>
      <c r="J328" s="28"/>
      <c r="L328" s="22"/>
      <c r="N328" s="22"/>
      <c r="P328" s="22"/>
      <c r="R328" s="22"/>
    </row>
    <row r="329" spans="4:18" ht="12.75">
      <c r="D329" s="22"/>
      <c r="F329" s="28"/>
      <c r="H329" s="22"/>
      <c r="J329" s="28"/>
      <c r="L329" s="22"/>
      <c r="N329" s="22"/>
      <c r="P329" s="22"/>
      <c r="R329" s="22"/>
    </row>
    <row r="330" spans="4:18" ht="12.75">
      <c r="D330" s="22"/>
      <c r="F330" s="28"/>
      <c r="H330" s="22"/>
      <c r="J330" s="28"/>
      <c r="L330" s="22"/>
      <c r="N330" s="22"/>
      <c r="P330" s="22"/>
      <c r="R330" s="22"/>
    </row>
    <row r="331" spans="4:18" ht="12.75">
      <c r="D331" s="22"/>
      <c r="F331" s="28"/>
      <c r="H331" s="22"/>
      <c r="J331" s="28"/>
      <c r="L331" s="22"/>
      <c r="N331" s="22"/>
      <c r="P331" s="22"/>
      <c r="R331" s="22"/>
    </row>
    <row r="332" spans="4:18" ht="12.75">
      <c r="D332" s="22"/>
      <c r="F332" s="28"/>
      <c r="H332" s="22"/>
      <c r="J332" s="28"/>
      <c r="L332" s="22"/>
      <c r="N332" s="22"/>
      <c r="P332" s="22"/>
      <c r="R332" s="22"/>
    </row>
    <row r="333" spans="4:18" ht="12.75">
      <c r="D333" s="22"/>
      <c r="F333" s="28"/>
      <c r="H333" s="22"/>
      <c r="J333" s="28"/>
      <c r="L333" s="22"/>
      <c r="N333" s="22"/>
      <c r="P333" s="22"/>
      <c r="R333" s="22"/>
    </row>
    <row r="334" spans="4:18" ht="12.75">
      <c r="D334" s="22"/>
      <c r="F334" s="28"/>
      <c r="H334" s="22"/>
      <c r="J334" s="28"/>
      <c r="L334" s="22"/>
      <c r="N334" s="22"/>
      <c r="P334" s="22"/>
      <c r="R334" s="22"/>
    </row>
    <row r="335" spans="4:18" ht="12.75">
      <c r="D335" s="22"/>
      <c r="F335" s="28"/>
      <c r="H335" s="22"/>
      <c r="J335" s="28"/>
      <c r="L335" s="22"/>
      <c r="N335" s="22"/>
      <c r="P335" s="22"/>
      <c r="R335" s="22"/>
    </row>
    <row r="336" spans="4:18" ht="12.75">
      <c r="D336" s="22"/>
      <c r="F336" s="28"/>
      <c r="H336" s="22"/>
      <c r="J336" s="28"/>
      <c r="L336" s="22"/>
      <c r="N336" s="22"/>
      <c r="P336" s="22"/>
      <c r="R336" s="22"/>
    </row>
    <row r="337" spans="4:18" ht="12.75">
      <c r="D337" s="22"/>
      <c r="F337" s="28"/>
      <c r="H337" s="22"/>
      <c r="J337" s="28"/>
      <c r="L337" s="22"/>
      <c r="N337" s="22"/>
      <c r="P337" s="22"/>
      <c r="R337" s="22"/>
    </row>
    <row r="338" spans="4:18" ht="12.75">
      <c r="D338" s="22"/>
      <c r="F338" s="28"/>
      <c r="H338" s="22"/>
      <c r="J338" s="28"/>
      <c r="L338" s="22"/>
      <c r="N338" s="22"/>
      <c r="P338" s="22"/>
      <c r="R338" s="22"/>
    </row>
    <row r="339" spans="4:18" ht="12.75">
      <c r="D339" s="22"/>
      <c r="F339" s="28"/>
      <c r="H339" s="22"/>
      <c r="J339" s="28"/>
      <c r="L339" s="22"/>
      <c r="N339" s="22"/>
      <c r="P339" s="22"/>
      <c r="R339" s="22"/>
    </row>
    <row r="340" spans="4:18" ht="12.75">
      <c r="D340" s="22"/>
      <c r="F340" s="28"/>
      <c r="H340" s="22"/>
      <c r="J340" s="28"/>
      <c r="L340" s="22"/>
      <c r="N340" s="22"/>
      <c r="P340" s="22"/>
      <c r="R340" s="22"/>
    </row>
    <row r="341" spans="4:18" ht="12.75">
      <c r="D341" s="22"/>
      <c r="F341" s="28"/>
      <c r="H341" s="22"/>
      <c r="J341" s="28"/>
      <c r="L341" s="22"/>
      <c r="N341" s="22"/>
      <c r="P341" s="22"/>
      <c r="R341" s="22"/>
    </row>
    <row r="342" spans="4:18" ht="12.75">
      <c r="D342" s="22"/>
      <c r="F342" s="28"/>
      <c r="H342" s="22"/>
      <c r="J342" s="28"/>
      <c r="L342" s="22"/>
      <c r="N342" s="22"/>
      <c r="P342" s="22"/>
      <c r="R342" s="22"/>
    </row>
    <row r="343" spans="4:18" ht="12.75">
      <c r="D343" s="22"/>
      <c r="F343" s="28"/>
      <c r="H343" s="22"/>
      <c r="J343" s="28"/>
      <c r="L343" s="22"/>
      <c r="N343" s="22"/>
      <c r="P343" s="22"/>
      <c r="R343" s="22"/>
    </row>
    <row r="344" spans="4:18" ht="12.75">
      <c r="D344" s="22"/>
      <c r="F344" s="28"/>
      <c r="H344" s="22"/>
      <c r="J344" s="28"/>
      <c r="L344" s="22"/>
      <c r="N344" s="22"/>
      <c r="P344" s="22"/>
      <c r="R344" s="22"/>
    </row>
    <row r="345" spans="4:18" ht="12.75">
      <c r="D345" s="22"/>
      <c r="F345" s="28"/>
      <c r="H345" s="22"/>
      <c r="J345" s="28"/>
      <c r="L345" s="22"/>
      <c r="N345" s="22"/>
      <c r="P345" s="22"/>
      <c r="R345" s="22"/>
    </row>
    <row r="346" spans="4:18" ht="12.75">
      <c r="D346" s="22"/>
      <c r="F346" s="28"/>
      <c r="H346" s="22"/>
      <c r="J346" s="28"/>
      <c r="L346" s="22"/>
      <c r="N346" s="22"/>
      <c r="P346" s="22"/>
      <c r="R346" s="22"/>
    </row>
    <row r="347" spans="4:18" ht="12.75">
      <c r="D347" s="22"/>
      <c r="F347" s="28"/>
      <c r="H347" s="22"/>
      <c r="J347" s="28"/>
      <c r="L347" s="22"/>
      <c r="N347" s="22"/>
      <c r="P347" s="22"/>
      <c r="R347" s="22"/>
    </row>
    <row r="348" spans="4:18" ht="12.75">
      <c r="D348" s="22"/>
      <c r="F348" s="28"/>
      <c r="H348" s="22"/>
      <c r="J348" s="28"/>
      <c r="L348" s="22"/>
      <c r="N348" s="22"/>
      <c r="P348" s="22"/>
      <c r="R348" s="22"/>
    </row>
    <row r="349" spans="4:18" ht="12.75">
      <c r="D349" s="22"/>
      <c r="F349" s="28"/>
      <c r="H349" s="22"/>
      <c r="J349" s="28"/>
      <c r="L349" s="22"/>
      <c r="N349" s="22"/>
      <c r="P349" s="22"/>
      <c r="R349" s="22"/>
    </row>
    <row r="350" spans="4:18" ht="12.75">
      <c r="D350" s="22"/>
      <c r="F350" s="28"/>
      <c r="H350" s="22"/>
      <c r="J350" s="28"/>
      <c r="L350" s="22"/>
      <c r="N350" s="22"/>
      <c r="P350" s="22"/>
      <c r="R350" s="22"/>
    </row>
    <row r="351" spans="4:18" ht="12.75">
      <c r="D351" s="22"/>
      <c r="F351" s="28"/>
      <c r="H351" s="22"/>
      <c r="J351" s="28"/>
      <c r="L351" s="22"/>
      <c r="N351" s="22"/>
      <c r="P351" s="22"/>
      <c r="R351" s="22"/>
    </row>
    <row r="352" spans="4:18" ht="12.75">
      <c r="D352" s="22"/>
      <c r="F352" s="28"/>
      <c r="H352" s="22"/>
      <c r="J352" s="28"/>
      <c r="L352" s="22"/>
      <c r="N352" s="22"/>
      <c r="P352" s="22"/>
      <c r="R352" s="22"/>
    </row>
    <row r="353" spans="4:18" ht="12.75">
      <c r="D353" s="22"/>
      <c r="F353" s="28"/>
      <c r="H353" s="22"/>
      <c r="J353" s="28"/>
      <c r="L353" s="22"/>
      <c r="N353" s="22"/>
      <c r="P353" s="22"/>
      <c r="R353" s="22"/>
    </row>
    <row r="354" spans="4:18" ht="12.75">
      <c r="D354" s="22"/>
      <c r="F354" s="28"/>
      <c r="H354" s="22"/>
      <c r="J354" s="28"/>
      <c r="L354" s="22"/>
      <c r="N354" s="22"/>
      <c r="P354" s="22"/>
      <c r="R354" s="22"/>
    </row>
    <row r="355" spans="4:18" ht="12.75">
      <c r="D355" s="22"/>
      <c r="F355" s="28"/>
      <c r="H355" s="22"/>
      <c r="J355" s="28"/>
      <c r="L355" s="22"/>
      <c r="N355" s="22"/>
      <c r="P355" s="22"/>
      <c r="R355" s="22"/>
    </row>
    <row r="356" spans="4:18" ht="12.75">
      <c r="D356" s="22"/>
      <c r="F356" s="28"/>
      <c r="H356" s="22"/>
      <c r="J356" s="28"/>
      <c r="L356" s="22"/>
      <c r="N356" s="22"/>
      <c r="P356" s="22"/>
      <c r="R356" s="22"/>
    </row>
    <row r="357" spans="4:18" ht="12.75">
      <c r="D357" s="22"/>
      <c r="F357" s="28"/>
      <c r="H357" s="22"/>
      <c r="J357" s="28"/>
      <c r="L357" s="22"/>
      <c r="N357" s="22"/>
      <c r="P357" s="22"/>
      <c r="R357" s="22"/>
    </row>
    <row r="358" spans="4:18" ht="12.75">
      <c r="D358" s="22"/>
      <c r="F358" s="28"/>
      <c r="H358" s="22"/>
      <c r="J358" s="28"/>
      <c r="L358" s="22"/>
      <c r="N358" s="22"/>
      <c r="P358" s="22"/>
      <c r="R358" s="22"/>
    </row>
    <row r="359" spans="4:18" ht="12.75">
      <c r="D359" s="22"/>
      <c r="F359" s="28"/>
      <c r="H359" s="22"/>
      <c r="J359" s="28"/>
      <c r="L359" s="22"/>
      <c r="N359" s="22"/>
      <c r="P359" s="22"/>
      <c r="R359" s="22"/>
    </row>
    <row r="360" spans="4:18" ht="12.75">
      <c r="D360" s="22"/>
      <c r="F360" s="28"/>
      <c r="H360" s="22"/>
      <c r="J360" s="28"/>
      <c r="L360" s="22"/>
      <c r="N360" s="22"/>
      <c r="P360" s="22"/>
      <c r="R360" s="22"/>
    </row>
    <row r="361" spans="4:18" ht="12.75">
      <c r="D361" s="22"/>
      <c r="F361" s="28"/>
      <c r="H361" s="22"/>
      <c r="J361" s="28"/>
      <c r="L361" s="22"/>
      <c r="N361" s="22"/>
      <c r="P361" s="22"/>
      <c r="R361" s="22"/>
    </row>
    <row r="362" spans="4:18" ht="12.75">
      <c r="D362" s="22"/>
      <c r="F362" s="28"/>
      <c r="H362" s="22"/>
      <c r="J362" s="28"/>
      <c r="L362" s="22"/>
      <c r="N362" s="22"/>
      <c r="P362" s="22"/>
      <c r="R362" s="22"/>
    </row>
    <row r="363" spans="4:18" ht="12.75">
      <c r="D363" s="22"/>
      <c r="F363" s="28"/>
      <c r="H363" s="22"/>
      <c r="J363" s="28"/>
      <c r="L363" s="22"/>
      <c r="N363" s="22"/>
      <c r="P363" s="22"/>
      <c r="R363" s="22"/>
    </row>
    <row r="364" spans="4:18" ht="12.75">
      <c r="D364" s="22"/>
      <c r="F364" s="28"/>
      <c r="H364" s="22"/>
      <c r="J364" s="28"/>
      <c r="L364" s="22"/>
      <c r="N364" s="22"/>
      <c r="P364" s="22"/>
      <c r="R364" s="22"/>
    </row>
    <row r="365" spans="4:18" ht="12.75">
      <c r="D365" s="22"/>
      <c r="F365" s="28"/>
      <c r="H365" s="22"/>
      <c r="J365" s="28"/>
      <c r="L365" s="22"/>
      <c r="N365" s="22"/>
      <c r="P365" s="22"/>
      <c r="R365" s="22"/>
    </row>
    <row r="366" spans="4:18" ht="12.75">
      <c r="D366" s="22"/>
      <c r="F366" s="28"/>
      <c r="H366" s="22"/>
      <c r="J366" s="28"/>
      <c r="L366" s="22"/>
      <c r="N366" s="22"/>
      <c r="P366" s="22"/>
      <c r="R366" s="22"/>
    </row>
    <row r="367" spans="4:18" ht="12.75">
      <c r="D367" s="22"/>
      <c r="F367" s="28"/>
      <c r="H367" s="22"/>
      <c r="J367" s="28"/>
      <c r="L367" s="22"/>
      <c r="N367" s="22"/>
      <c r="P367" s="22"/>
      <c r="R367" s="22"/>
    </row>
    <row r="368" spans="4:18" ht="12.75">
      <c r="D368" s="22"/>
      <c r="F368" s="28"/>
      <c r="H368" s="22"/>
      <c r="J368" s="28"/>
      <c r="L368" s="22"/>
      <c r="N368" s="22"/>
      <c r="P368" s="22"/>
      <c r="R368" s="22"/>
    </row>
    <row r="369" spans="4:18" ht="12.75">
      <c r="D369" s="22"/>
      <c r="F369" s="28"/>
      <c r="H369" s="22"/>
      <c r="J369" s="28"/>
      <c r="L369" s="22"/>
      <c r="N369" s="22"/>
      <c r="P369" s="22"/>
      <c r="R369" s="22"/>
    </row>
    <row r="370" spans="4:18" ht="12.75">
      <c r="D370" s="22"/>
      <c r="F370" s="28"/>
      <c r="H370" s="22"/>
      <c r="J370" s="28"/>
      <c r="L370" s="22"/>
      <c r="N370" s="22"/>
      <c r="P370" s="22"/>
      <c r="R370" s="22"/>
    </row>
    <row r="371" spans="4:18" ht="12.75">
      <c r="D371" s="22"/>
      <c r="F371" s="28"/>
      <c r="H371" s="22"/>
      <c r="J371" s="28"/>
      <c r="L371" s="22"/>
      <c r="N371" s="22"/>
      <c r="P371" s="22"/>
      <c r="R371" s="22"/>
    </row>
    <row r="372" spans="4:18" ht="12.75">
      <c r="D372" s="22"/>
      <c r="F372" s="28"/>
      <c r="H372" s="22"/>
      <c r="J372" s="28"/>
      <c r="L372" s="22"/>
      <c r="N372" s="22"/>
      <c r="P372" s="22"/>
      <c r="R372" s="22"/>
    </row>
    <row r="373" spans="4:18" ht="12.75">
      <c r="D373" s="22"/>
      <c r="F373" s="28"/>
      <c r="H373" s="22"/>
      <c r="J373" s="28"/>
      <c r="L373" s="22"/>
      <c r="N373" s="22"/>
      <c r="P373" s="22"/>
      <c r="R373" s="22"/>
    </row>
    <row r="374" spans="4:18" ht="12.75">
      <c r="D374" s="22"/>
      <c r="F374" s="28"/>
      <c r="H374" s="22"/>
      <c r="J374" s="28"/>
      <c r="L374" s="22"/>
      <c r="N374" s="22"/>
      <c r="P374" s="22"/>
      <c r="R374" s="22"/>
    </row>
    <row r="375" spans="4:18" ht="12.75">
      <c r="D375" s="22"/>
      <c r="F375" s="28"/>
      <c r="H375" s="22"/>
      <c r="J375" s="28"/>
      <c r="L375" s="22"/>
      <c r="N375" s="22"/>
      <c r="P375" s="22"/>
      <c r="R375" s="22"/>
    </row>
    <row r="376" spans="4:18" ht="12.75">
      <c r="D376" s="22"/>
      <c r="F376" s="28"/>
      <c r="H376" s="22"/>
      <c r="J376" s="28"/>
      <c r="L376" s="22"/>
      <c r="N376" s="22"/>
      <c r="P376" s="22"/>
      <c r="R376" s="22"/>
    </row>
    <row r="377" spans="4:18" ht="12.75">
      <c r="D377" s="22"/>
      <c r="F377" s="28"/>
      <c r="H377" s="22"/>
      <c r="J377" s="28"/>
      <c r="L377" s="22"/>
      <c r="N377" s="22"/>
      <c r="P377" s="22"/>
      <c r="R377" s="22"/>
    </row>
    <row r="378" spans="4:18" ht="12.75">
      <c r="D378" s="22"/>
      <c r="F378" s="28"/>
      <c r="H378" s="22"/>
      <c r="J378" s="28"/>
      <c r="L378" s="22"/>
      <c r="N378" s="22"/>
      <c r="P378" s="22"/>
      <c r="R378" s="22"/>
    </row>
    <row r="379" spans="4:18" ht="12.75">
      <c r="D379" s="22"/>
      <c r="F379" s="28"/>
      <c r="H379" s="22"/>
      <c r="J379" s="28"/>
      <c r="L379" s="22"/>
      <c r="N379" s="22"/>
      <c r="P379" s="22"/>
      <c r="R379" s="22"/>
    </row>
    <row r="380" spans="4:18" ht="12.75">
      <c r="D380" s="22"/>
      <c r="F380" s="28"/>
      <c r="H380" s="22"/>
      <c r="J380" s="28"/>
      <c r="L380" s="22"/>
      <c r="N380" s="22"/>
      <c r="P380" s="22"/>
      <c r="R380" s="22"/>
    </row>
    <row r="381" spans="4:18" ht="12.75">
      <c r="D381" s="22"/>
      <c r="F381" s="28"/>
      <c r="H381" s="22"/>
      <c r="J381" s="28"/>
      <c r="L381" s="22"/>
      <c r="N381" s="22"/>
      <c r="P381" s="22"/>
      <c r="R381" s="22"/>
    </row>
    <row r="382" spans="4:18" ht="12.75">
      <c r="D382" s="22"/>
      <c r="F382" s="28"/>
      <c r="H382" s="22"/>
      <c r="J382" s="28"/>
      <c r="L382" s="22"/>
      <c r="N382" s="22"/>
      <c r="P382" s="22"/>
      <c r="R382" s="22"/>
    </row>
    <row r="383" spans="4:18" ht="12.75">
      <c r="D383" s="22"/>
      <c r="F383" s="28"/>
      <c r="H383" s="22"/>
      <c r="J383" s="28"/>
      <c r="L383" s="22"/>
      <c r="N383" s="22"/>
      <c r="P383" s="22"/>
      <c r="R383" s="22"/>
    </row>
    <row r="384" spans="4:18" ht="12.75">
      <c r="D384" s="22"/>
      <c r="F384" s="28"/>
      <c r="H384" s="22"/>
      <c r="J384" s="28"/>
      <c r="L384" s="22"/>
      <c r="N384" s="22"/>
      <c r="P384" s="22"/>
      <c r="R384" s="22"/>
    </row>
    <row r="385" spans="4:18" ht="12.75">
      <c r="D385" s="22"/>
      <c r="F385" s="28"/>
      <c r="H385" s="22"/>
      <c r="J385" s="28"/>
      <c r="L385" s="22"/>
      <c r="N385" s="22"/>
      <c r="P385" s="22"/>
      <c r="R385" s="22"/>
    </row>
    <row r="386" spans="4:18" ht="12.75">
      <c r="D386" s="22"/>
      <c r="F386" s="28"/>
      <c r="H386" s="22"/>
      <c r="J386" s="28"/>
      <c r="L386" s="22"/>
      <c r="N386" s="22"/>
      <c r="P386" s="22"/>
      <c r="R386" s="22"/>
    </row>
    <row r="387" spans="4:18" ht="12.75">
      <c r="D387" s="22"/>
      <c r="F387" s="28"/>
      <c r="H387" s="22"/>
      <c r="J387" s="28"/>
      <c r="L387" s="22"/>
      <c r="N387" s="22"/>
      <c r="P387" s="22"/>
      <c r="R387" s="22"/>
    </row>
    <row r="388" spans="4:18" ht="12.75">
      <c r="D388" s="22"/>
      <c r="F388" s="28"/>
      <c r="H388" s="22"/>
      <c r="J388" s="28"/>
      <c r="L388" s="22"/>
      <c r="N388" s="22"/>
      <c r="P388" s="22"/>
      <c r="R388" s="22"/>
    </row>
    <row r="389" spans="4:18" ht="12.75">
      <c r="D389" s="22"/>
      <c r="F389" s="28"/>
      <c r="H389" s="22"/>
      <c r="J389" s="28"/>
      <c r="L389" s="22"/>
      <c r="N389" s="22"/>
      <c r="P389" s="22"/>
      <c r="R389" s="22"/>
    </row>
    <row r="390" spans="4:18" ht="12.75">
      <c r="D390" s="22"/>
      <c r="F390" s="28"/>
      <c r="H390" s="22"/>
      <c r="J390" s="28"/>
      <c r="L390" s="22"/>
      <c r="N390" s="22"/>
      <c r="P390" s="22"/>
      <c r="R390" s="22"/>
    </row>
    <row r="391" spans="4:18" ht="12.75">
      <c r="D391" s="22"/>
      <c r="F391" s="28"/>
      <c r="H391" s="22"/>
      <c r="J391" s="28"/>
      <c r="L391" s="22"/>
      <c r="N391" s="22"/>
      <c r="P391" s="22"/>
      <c r="R391" s="22"/>
    </row>
    <row r="392" spans="4:18" ht="12.75">
      <c r="D392" s="22"/>
      <c r="F392" s="28"/>
      <c r="H392" s="22"/>
      <c r="J392" s="28"/>
      <c r="L392" s="22"/>
      <c r="N392" s="22"/>
      <c r="P392" s="22"/>
      <c r="R392" s="22"/>
    </row>
    <row r="393" spans="4:18" ht="12.75">
      <c r="D393" s="22"/>
      <c r="F393" s="28"/>
      <c r="H393" s="22"/>
      <c r="J393" s="28"/>
      <c r="L393" s="22"/>
      <c r="N393" s="22"/>
      <c r="P393" s="22"/>
      <c r="R393" s="22"/>
    </row>
    <row r="394" spans="4:18" ht="12.75">
      <c r="D394" s="22"/>
      <c r="F394" s="28"/>
      <c r="H394" s="22"/>
      <c r="J394" s="28"/>
      <c r="L394" s="22"/>
      <c r="N394" s="22"/>
      <c r="P394" s="22"/>
      <c r="R394" s="22"/>
    </row>
    <row r="395" spans="4:18" ht="12.75">
      <c r="D395" s="22"/>
      <c r="F395" s="28"/>
      <c r="H395" s="22"/>
      <c r="J395" s="28"/>
      <c r="L395" s="22"/>
      <c r="N395" s="22"/>
      <c r="P395" s="22"/>
      <c r="R395" s="22"/>
    </row>
    <row r="396" spans="4:18" ht="12.75">
      <c r="D396" s="22"/>
      <c r="F396" s="28"/>
      <c r="H396" s="22"/>
      <c r="J396" s="28"/>
      <c r="L396" s="22"/>
      <c r="N396" s="22"/>
      <c r="P396" s="22"/>
      <c r="R396" s="22"/>
    </row>
    <row r="397" spans="4:18" ht="12.75">
      <c r="D397" s="22"/>
      <c r="F397" s="28"/>
      <c r="H397" s="22"/>
      <c r="J397" s="28"/>
      <c r="L397" s="22"/>
      <c r="N397" s="22"/>
      <c r="P397" s="22"/>
      <c r="R397" s="22"/>
    </row>
    <row r="398" spans="4:18" ht="12.75">
      <c r="D398" s="22"/>
      <c r="F398" s="28"/>
      <c r="H398" s="22"/>
      <c r="J398" s="28"/>
      <c r="L398" s="22"/>
      <c r="N398" s="22"/>
      <c r="P398" s="22"/>
      <c r="R398" s="22"/>
    </row>
    <row r="399" spans="4:18" ht="12.75">
      <c r="D399" s="22"/>
      <c r="F399" s="28"/>
      <c r="H399" s="22"/>
      <c r="J399" s="28"/>
      <c r="L399" s="22"/>
      <c r="N399" s="22"/>
      <c r="P399" s="22"/>
      <c r="R399" s="22"/>
    </row>
    <row r="400" spans="4:18" ht="12.75">
      <c r="D400" s="22"/>
      <c r="F400" s="28"/>
      <c r="H400" s="22"/>
      <c r="J400" s="28"/>
      <c r="L400" s="22"/>
      <c r="N400" s="22"/>
      <c r="P400" s="22"/>
      <c r="R400" s="22"/>
    </row>
    <row r="401" spans="4:18" ht="12.75">
      <c r="D401" s="22"/>
      <c r="F401" s="28"/>
      <c r="H401" s="22"/>
      <c r="J401" s="28"/>
      <c r="L401" s="22"/>
      <c r="N401" s="22"/>
      <c r="P401" s="22"/>
      <c r="R401" s="22"/>
    </row>
    <row r="402" spans="4:18" ht="12.75">
      <c r="D402" s="22"/>
      <c r="F402" s="28"/>
      <c r="H402" s="22"/>
      <c r="J402" s="28"/>
      <c r="L402" s="22"/>
      <c r="N402" s="22"/>
      <c r="P402" s="22"/>
      <c r="R402" s="22"/>
    </row>
    <row r="403" spans="4:18" ht="12.75">
      <c r="D403" s="22"/>
      <c r="F403" s="28"/>
      <c r="H403" s="22"/>
      <c r="J403" s="28"/>
      <c r="L403" s="22"/>
      <c r="N403" s="22"/>
      <c r="P403" s="22"/>
      <c r="R403" s="22"/>
    </row>
    <row r="404" spans="4:18" ht="12.75">
      <c r="D404" s="22"/>
      <c r="F404" s="28"/>
      <c r="H404" s="22"/>
      <c r="J404" s="28"/>
      <c r="L404" s="22"/>
      <c r="N404" s="22"/>
      <c r="P404" s="22"/>
      <c r="R404" s="22"/>
    </row>
    <row r="405" spans="4:18" ht="12.75">
      <c r="D405" s="22"/>
      <c r="F405" s="28"/>
      <c r="H405" s="22"/>
      <c r="J405" s="28"/>
      <c r="L405" s="22"/>
      <c r="N405" s="22"/>
      <c r="P405" s="22"/>
      <c r="R405" s="22"/>
    </row>
    <row r="406" spans="4:18" ht="12.75">
      <c r="D406" s="22"/>
      <c r="F406" s="28"/>
      <c r="H406" s="22"/>
      <c r="J406" s="28"/>
      <c r="L406" s="22"/>
      <c r="N406" s="22"/>
      <c r="P406" s="22"/>
      <c r="R406" s="22"/>
    </row>
    <row r="407" spans="4:18" ht="12.75">
      <c r="D407" s="22"/>
      <c r="F407" s="28"/>
      <c r="H407" s="22"/>
      <c r="J407" s="28"/>
      <c r="L407" s="22"/>
      <c r="N407" s="22"/>
      <c r="P407" s="22"/>
      <c r="R407" s="22"/>
    </row>
    <row r="408" spans="4:18" ht="12.75">
      <c r="D408" s="22"/>
      <c r="F408" s="28"/>
      <c r="H408" s="22"/>
      <c r="J408" s="28"/>
      <c r="L408" s="22"/>
      <c r="N408" s="22"/>
      <c r="P408" s="22"/>
      <c r="R408" s="22"/>
    </row>
    <row r="409" spans="8:18" ht="12.75">
      <c r="H409" s="22"/>
      <c r="J409" s="28"/>
      <c r="L409" s="22"/>
      <c r="N409" s="22"/>
      <c r="P409" s="22"/>
      <c r="R409" s="22"/>
    </row>
    <row r="410" spans="8:18" ht="12.75">
      <c r="H410" s="22"/>
      <c r="J410" s="28"/>
      <c r="L410" s="22"/>
      <c r="N410" s="22"/>
      <c r="P410" s="22"/>
      <c r="R410" s="22"/>
    </row>
    <row r="411" spans="8:18" ht="12.75">
      <c r="H411" s="22"/>
      <c r="J411" s="28"/>
      <c r="L411" s="22"/>
      <c r="N411" s="22"/>
      <c r="P411" s="22"/>
      <c r="R411" s="22"/>
    </row>
    <row r="412" spans="8:18" ht="12.75">
      <c r="H412" s="22"/>
      <c r="J412" s="28"/>
      <c r="L412" s="22"/>
      <c r="N412" s="22"/>
      <c r="P412" s="22"/>
      <c r="R412" s="22"/>
    </row>
    <row r="413" spans="8:18" ht="12.75">
      <c r="H413" s="22"/>
      <c r="J413" s="28"/>
      <c r="L413" s="22"/>
      <c r="N413" s="22"/>
      <c r="P413" s="22"/>
      <c r="R413" s="22"/>
    </row>
    <row r="414" spans="8:18" ht="12.75">
      <c r="H414" s="22"/>
      <c r="J414" s="28"/>
      <c r="L414" s="22"/>
      <c r="N414" s="22"/>
      <c r="P414" s="22"/>
      <c r="R414" s="22"/>
    </row>
    <row r="415" spans="8:18" ht="12.75">
      <c r="H415" s="22"/>
      <c r="J415" s="28"/>
      <c r="L415" s="22"/>
      <c r="N415" s="22"/>
      <c r="P415" s="22"/>
      <c r="R415" s="22"/>
    </row>
    <row r="416" spans="8:18" ht="12.75">
      <c r="H416" s="22"/>
      <c r="J416" s="28"/>
      <c r="L416" s="22"/>
      <c r="N416" s="22"/>
      <c r="P416" s="22"/>
      <c r="R416" s="22"/>
    </row>
    <row r="417" spans="8:18" ht="12.75">
      <c r="H417" s="22"/>
      <c r="J417" s="28"/>
      <c r="L417" s="22"/>
      <c r="N417" s="22"/>
      <c r="P417" s="22"/>
      <c r="R417" s="22"/>
    </row>
    <row r="418" spans="8:18" ht="12.75">
      <c r="H418" s="22"/>
      <c r="J418" s="28"/>
      <c r="L418" s="22"/>
      <c r="N418" s="22"/>
      <c r="P418" s="22"/>
      <c r="R418" s="22"/>
    </row>
  </sheetData>
  <sheetProtection/>
  <mergeCells count="35">
    <mergeCell ref="C53:H53"/>
    <mergeCell ref="K6:L6"/>
    <mergeCell ref="M53:N53"/>
    <mergeCell ref="O53:P53"/>
    <mergeCell ref="I6:J6"/>
    <mergeCell ref="D133:F133"/>
    <mergeCell ref="G6:H6"/>
    <mergeCell ref="Q54:R54"/>
    <mergeCell ref="Q53:R53"/>
    <mergeCell ref="E131:G131"/>
    <mergeCell ref="E132:G132"/>
    <mergeCell ref="I54:J54"/>
    <mergeCell ref="G54:H54"/>
    <mergeCell ref="C54:D54"/>
    <mergeCell ref="O54:P54"/>
    <mergeCell ref="K5:L5"/>
    <mergeCell ref="C6:D6"/>
    <mergeCell ref="E6:F6"/>
    <mergeCell ref="Q5:R5"/>
    <mergeCell ref="C5:H5"/>
    <mergeCell ref="Q6:R6"/>
    <mergeCell ref="O5:P5"/>
    <mergeCell ref="M6:N6"/>
    <mergeCell ref="I5:J5"/>
    <mergeCell ref="M5:N5"/>
    <mergeCell ref="A1:T1"/>
    <mergeCell ref="B2:M2"/>
    <mergeCell ref="K53:L53"/>
    <mergeCell ref="I53:J53"/>
    <mergeCell ref="O6:P6"/>
    <mergeCell ref="M54:N54"/>
    <mergeCell ref="K54:L54"/>
    <mergeCell ref="E54:F54"/>
    <mergeCell ref="C4:R4"/>
    <mergeCell ref="C52:R52"/>
  </mergeCells>
  <printOptions/>
  <pageMargins left="0.1968503937007874" right="0.15748031496062992" top="0.1968503937007874" bottom="0.1968503937007874" header="0.31496062992125984" footer="0.31496062992125984"/>
  <pageSetup fitToHeight="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Tajnistvo</cp:lastModifiedBy>
  <cp:lastPrinted>2021-08-31T07:37:06Z</cp:lastPrinted>
  <dcterms:created xsi:type="dcterms:W3CDTF">2011-09-21T19:59:38Z</dcterms:created>
  <dcterms:modified xsi:type="dcterms:W3CDTF">2021-11-30T11:32:06Z</dcterms:modified>
  <cp:category/>
  <cp:version/>
  <cp:contentType/>
  <cp:contentStatus/>
</cp:coreProperties>
</file>